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/>
  <mc:AlternateContent xmlns:mc="http://schemas.openxmlformats.org/markup-compatibility/2006">
    <mc:Choice Requires="x15">
      <x15ac:absPath xmlns:x15ac="http://schemas.microsoft.com/office/spreadsheetml/2010/11/ac" url="U:\SOOPSTENIE\5.1.19\5.1.19.10\"/>
    </mc:Choice>
  </mc:AlternateContent>
  <xr:revisionPtr revIDLastSave="0" documentId="13_ncr:1_{BB40D450-8F49-4B60-B5F6-AE14EF3BCB35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T-01" sheetId="1" r:id="rId1"/>
    <sheet name="T-02" sheetId="38685" r:id="rId2"/>
    <sheet name="Т-03" sheetId="19896" r:id="rId3"/>
    <sheet name=" T-04" sheetId="38686" r:id="rId4"/>
    <sheet name="Т-05" sheetId="38684" r:id="rId5"/>
    <sheet name="Т-06" sheetId="3868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3" i="38684" l="1"/>
  <c r="G5" i="38685"/>
  <c r="J5" i="38685" s="1"/>
  <c r="F5" i="38685"/>
  <c r="E5" i="38684"/>
  <c r="E6" i="38684"/>
  <c r="E7" i="38684"/>
  <c r="E8" i="38684"/>
  <c r="E9" i="38684"/>
  <c r="E11" i="38684"/>
  <c r="E12" i="38684"/>
  <c r="E14" i="38684"/>
  <c r="E15" i="38684"/>
  <c r="E16" i="38684"/>
  <c r="E17" i="38684"/>
  <c r="E18" i="38684"/>
  <c r="E19" i="38684"/>
  <c r="E20" i="38684"/>
  <c r="E21" i="38684"/>
  <c r="E22" i="38684"/>
  <c r="E23" i="38684"/>
  <c r="E6" i="38686"/>
  <c r="F6" i="38686"/>
  <c r="I6" i="38686" s="1"/>
  <c r="G6" i="38686"/>
  <c r="H6" i="38686"/>
  <c r="H7" i="38686"/>
  <c r="I7" i="38686"/>
  <c r="J7" i="38686"/>
  <c r="H8" i="38686"/>
  <c r="I8" i="38686"/>
  <c r="J8" i="38686"/>
  <c r="H9" i="38686"/>
  <c r="I9" i="38686"/>
  <c r="J9" i="38686"/>
  <c r="H10" i="38686"/>
  <c r="I10" i="38686"/>
  <c r="J10" i="38686"/>
  <c r="E11" i="38686"/>
  <c r="H11" i="38686" s="1"/>
  <c r="F11" i="38686"/>
  <c r="G11" i="38686"/>
  <c r="J11" i="38686"/>
  <c r="H12" i="38686"/>
  <c r="I12" i="38686"/>
  <c r="J12" i="38686"/>
  <c r="J13" i="38686"/>
  <c r="H14" i="38686"/>
  <c r="I14" i="38686"/>
  <c r="J14" i="38686"/>
  <c r="E15" i="38686"/>
  <c r="H15" i="38686" s="1"/>
  <c r="F15" i="38686"/>
  <c r="G15" i="38686"/>
  <c r="J15" i="38686" s="1"/>
  <c r="H16" i="38686"/>
  <c r="I16" i="38686"/>
  <c r="J16" i="38686"/>
  <c r="H17" i="38686"/>
  <c r="I17" i="38686"/>
  <c r="J17" i="38686"/>
  <c r="H18" i="38686"/>
  <c r="I18" i="38686"/>
  <c r="J18" i="38686"/>
  <c r="H19" i="38686"/>
  <c r="I19" i="38686"/>
  <c r="J19" i="38686"/>
  <c r="H21" i="38686"/>
  <c r="I21" i="38686"/>
  <c r="J21" i="38686"/>
  <c r="H22" i="38686"/>
  <c r="I22" i="38686"/>
  <c r="J22" i="38686"/>
  <c r="D7" i="19896"/>
  <c r="E7" i="19896" s="1"/>
  <c r="D8" i="19896"/>
  <c r="E8" i="19896" s="1"/>
  <c r="D9" i="19896"/>
  <c r="E9" i="19896" s="1"/>
  <c r="D10" i="19896"/>
  <c r="E10" i="19896" s="1"/>
  <c r="D12" i="19896"/>
  <c r="E12" i="19896" s="1"/>
  <c r="D13" i="19896"/>
  <c r="E13" i="19896" s="1"/>
  <c r="D14" i="19896"/>
  <c r="E14" i="19896" s="1"/>
  <c r="D16" i="19896"/>
  <c r="E16" i="19896" s="1"/>
  <c r="D17" i="19896"/>
  <c r="E17" i="19896" s="1"/>
  <c r="D18" i="19896"/>
  <c r="E18" i="19896" s="1"/>
  <c r="D19" i="19896"/>
  <c r="E19" i="19896" s="1"/>
  <c r="D20" i="19896"/>
  <c r="E20" i="19896" s="1"/>
  <c r="D21" i="19896"/>
  <c r="E21" i="19896" s="1"/>
  <c r="D22" i="19896"/>
  <c r="E22" i="19896" s="1"/>
  <c r="B5" i="38685"/>
  <c r="C5" i="38685"/>
  <c r="I5" i="38685" s="1"/>
  <c r="D5" i="38685"/>
  <c r="E5" i="38685"/>
  <c r="H6" i="38685"/>
  <c r="I6" i="38685"/>
  <c r="J6" i="38685"/>
  <c r="H7" i="38685"/>
  <c r="I7" i="38685"/>
  <c r="J7" i="38685"/>
  <c r="B5" i="1"/>
  <c r="C5" i="1"/>
  <c r="D5" i="1"/>
  <c r="E5" i="1" s="1"/>
  <c r="E6" i="1"/>
  <c r="E7" i="1"/>
  <c r="I15" i="38686"/>
  <c r="I11" i="38686"/>
  <c r="F5" i="38686"/>
  <c r="I5" i="38686" s="1"/>
  <c r="G5" i="38686"/>
  <c r="J5" i="38686" s="1"/>
  <c r="J6" i="38686"/>
  <c r="H5" i="38685" l="1"/>
  <c r="D15" i="19896"/>
  <c r="E15" i="19896" s="1"/>
  <c r="D11" i="19896"/>
  <c r="E11" i="19896" s="1"/>
  <c r="D6" i="19896"/>
  <c r="E6" i="19896" s="1"/>
  <c r="E5" i="38686"/>
  <c r="H5" i="38686" s="1"/>
  <c r="D5" i="19896" l="1"/>
  <c r="E5" i="19896" s="1"/>
</calcChain>
</file>

<file path=xl/sharedStrings.xml><?xml version="1.0" encoding="utf-8"?>
<sst xmlns="http://schemas.openxmlformats.org/spreadsheetml/2006/main" count="320" uniqueCount="119">
  <si>
    <t>Total</t>
  </si>
  <si>
    <t>Fish</t>
  </si>
  <si>
    <t>Total purchase</t>
  </si>
  <si>
    <t>Other products</t>
  </si>
  <si>
    <t>Livestock production</t>
  </si>
  <si>
    <t>Crop production</t>
  </si>
  <si>
    <t>Orchards and vineyards</t>
  </si>
  <si>
    <t>Purchase from private producers</t>
  </si>
  <si>
    <t>Sale from own production</t>
  </si>
  <si>
    <t>kg</t>
  </si>
  <si>
    <t>Wheat and rye</t>
  </si>
  <si>
    <t>Barley</t>
  </si>
  <si>
    <t>Maize</t>
  </si>
  <si>
    <t>Rice</t>
  </si>
  <si>
    <t>Tomatoes</t>
  </si>
  <si>
    <t>Grapes</t>
  </si>
  <si>
    <t>Pigs</t>
  </si>
  <si>
    <t>Sheep</t>
  </si>
  <si>
    <t>Eggs</t>
  </si>
  <si>
    <t>Milk</t>
  </si>
  <si>
    <t>Brandy</t>
  </si>
  <si>
    <t>Honey</t>
  </si>
  <si>
    <t>hl</t>
  </si>
  <si>
    <t>Cattle</t>
  </si>
  <si>
    <t>Wine</t>
  </si>
  <si>
    <t>Rice in shell</t>
  </si>
  <si>
    <t xml:space="preserve">    Cereals</t>
  </si>
  <si>
    <t xml:space="preserve">    Vegetables</t>
  </si>
  <si>
    <t xml:space="preserve">    Fruit</t>
  </si>
  <si>
    <t xml:space="preserve">    Livestock</t>
  </si>
  <si>
    <t xml:space="preserve">    Poultry and eggs</t>
  </si>
  <si>
    <t xml:space="preserve">    Milk</t>
  </si>
  <si>
    <t xml:space="preserve">    Dairy products</t>
  </si>
  <si>
    <t>Unit of measure</t>
  </si>
  <si>
    <t>Вредност во 000 ден./ Value in 000 den.</t>
  </si>
  <si>
    <t>Индекси                        
Indices</t>
  </si>
  <si>
    <t xml:space="preserve">Вкупен откуп </t>
  </si>
  <si>
    <t>Продажба од сопствено производство</t>
  </si>
  <si>
    <t>Вкупно</t>
  </si>
  <si>
    <t xml:space="preserve">    Фуражни растенија</t>
  </si>
  <si>
    <t xml:space="preserve">   Жита</t>
  </si>
  <si>
    <t xml:space="preserve">   Индустриски растенија</t>
  </si>
  <si>
    <t xml:space="preserve">    Градинарски растенија</t>
  </si>
  <si>
    <t>Овоштарство и лозарство</t>
  </si>
  <si>
    <t xml:space="preserve">    Овошје</t>
  </si>
  <si>
    <t>Алкохолни пијалаци</t>
  </si>
  <si>
    <t>Сточарство</t>
  </si>
  <si>
    <t xml:space="preserve">    Добиток</t>
  </si>
  <si>
    <t xml:space="preserve">    Живина и јајца</t>
  </si>
  <si>
    <t xml:space="preserve">    Млеко</t>
  </si>
  <si>
    <t xml:space="preserve">    Млечни производи</t>
  </si>
  <si>
    <t xml:space="preserve">    Кожа и волна</t>
  </si>
  <si>
    <t>Риба</t>
  </si>
  <si>
    <t>Други производи</t>
  </si>
  <si>
    <t>тони</t>
  </si>
  <si>
    <t>Пченка</t>
  </si>
  <si>
    <t>Ориз</t>
  </si>
  <si>
    <t>Оризова арпа</t>
  </si>
  <si>
    <t>кг</t>
  </si>
  <si>
    <t xml:space="preserve">Домати  </t>
  </si>
  <si>
    <t>Јаболка</t>
  </si>
  <si>
    <t>Грозје</t>
  </si>
  <si>
    <t>Говеда</t>
  </si>
  <si>
    <t>Свињи</t>
  </si>
  <si>
    <t>Овци и јагниња</t>
  </si>
  <si>
    <t>Јајца</t>
  </si>
  <si>
    <t>хл</t>
  </si>
  <si>
    <t>Млеко</t>
  </si>
  <si>
    <t>Вино</t>
  </si>
  <si>
    <t>Ракија</t>
  </si>
  <si>
    <t>Мед</t>
  </si>
  <si>
    <t>Печурки</t>
  </si>
  <si>
    <t>-</t>
  </si>
  <si>
    <t>Откуп од индивидуални земјоделски производители</t>
  </si>
  <si>
    <t>Полјоделство</t>
  </si>
  <si>
    <t>Единица мерка</t>
  </si>
  <si>
    <t>Пченица и `рж</t>
  </si>
  <si>
    <t xml:space="preserve">Јачмен и пиварски јачмен </t>
  </si>
  <si>
    <t>Тутун, сув лист</t>
  </si>
  <si>
    <t xml:space="preserve">    Skin and wool</t>
  </si>
  <si>
    <t xml:space="preserve">    Grapes</t>
  </si>
  <si>
    <t>Alcoholic beverages</t>
  </si>
  <si>
    <t xml:space="preserve">    Грозје</t>
  </si>
  <si>
    <t>Tobacco, dry</t>
  </si>
  <si>
    <t>Apples</t>
  </si>
  <si>
    <t>Mushrooms</t>
  </si>
  <si>
    <t>thousand pieces</t>
  </si>
  <si>
    <t>tonnes</t>
  </si>
  <si>
    <t>Т-01: Откуп и продажба на земјоделски производи</t>
  </si>
  <si>
    <t>Т-03: Откуп и продажба на земјоделски производи</t>
  </si>
  <si>
    <t>Т-05: Откуп и продажба на земјоделски производи</t>
  </si>
  <si>
    <t>000' denars</t>
  </si>
  <si>
    <t>000' денари</t>
  </si>
  <si>
    <t xml:space="preserve">    Industrial crops </t>
  </si>
  <si>
    <t xml:space="preserve">    Fodder </t>
  </si>
  <si>
    <t>Т-01: Purchase and sale of agricultural products</t>
  </si>
  <si>
    <t>Т-03: Purchase and sale of agricultural products</t>
  </si>
  <si>
    <t>Т-05: Purchase and sale of agricultural products</t>
  </si>
  <si>
    <t>Т-02: Откуп и продажба на земјоделски производи, по месеци</t>
  </si>
  <si>
    <t>Т-02: Purchase and sale of agricultural products, by months</t>
  </si>
  <si>
    <t>Т-04: Откуп и продажба на земјоделски производи, по месеци</t>
  </si>
  <si>
    <t>Т-04: Purchase and sale of agricultural products, by months</t>
  </si>
  <si>
    <t>Т-06: Откуп и продажба на земјоделски производи, по месеци</t>
  </si>
  <si>
    <t>Т-06: Purchase and sale of agricultural products, by months</t>
  </si>
  <si>
    <t>Вредност во 000 ден. / Value in 000 den.</t>
  </si>
  <si>
    <t>Поважни производи - количества
Important products - quantities</t>
  </si>
  <si>
    <t>IV-VI 2018</t>
  </si>
  <si>
    <t>IV-VI 2019</t>
  </si>
  <si>
    <t>IV-VI 2019                                 -----------                                  IV-VI 2018</t>
  </si>
  <si>
    <t>IV 2018</t>
  </si>
  <si>
    <t>V 2018</t>
  </si>
  <si>
    <t>VI 2018</t>
  </si>
  <si>
    <t>IV 2019</t>
  </si>
  <si>
    <t>V 2019</t>
  </si>
  <si>
    <t>VI 2019</t>
  </si>
  <si>
    <t>IV 2019                                -----------                                 IV 2018</t>
  </si>
  <si>
    <t>V 2019                                -----------                                V 2018</t>
  </si>
  <si>
    <t>VI 2019                                -----------                                  VI 2018</t>
  </si>
  <si>
    <t>илјади парчиња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</si>
</sst>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##\ ###\ ##0"/>
    <numFmt numFmtId="166" formatCode="###\ ###.0"/>
  </numFmts>
  <fonts count="8" x14ac:knownFonts="1">
    <font>
      <sz val="10"/>
      <name val="Arial"/>
    </font>
    <font>
      <b/>
      <sz val="9"/>
      <name val="Calibri"/>
      <family val="2"/>
    </font>
    <font>
      <sz val="10"/>
      <name val="Calibri"/>
      <family val="2"/>
    </font>
    <font>
      <sz val="8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sz val="9"/>
      <name val="Calibri"/>
      <family val="2"/>
    </font>
    <font>
      <b/>
      <sz val="9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9">
    <xf numFmtId="0" fontId="0" fillId="0" borderId="0" xfId="0"/>
    <xf numFmtId="0" fontId="2" fillId="0" borderId="0" xfId="0" applyFont="1" applyAlignment="1">
      <alignment vertical="top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64" fontId="2" fillId="0" borderId="0" xfId="0" applyNumberFormat="1" applyFont="1" applyAlignment="1">
      <alignment horizontal="righ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164" fontId="3" fillId="0" borderId="0" xfId="0" applyNumberFormat="1" applyFont="1" applyAlignment="1">
      <alignment horizontal="right" vertical="center"/>
    </xf>
    <xf numFmtId="164" fontId="3" fillId="0" borderId="0" xfId="0" applyNumberFormat="1" applyFont="1" applyAlignment="1">
      <alignment vertical="center"/>
    </xf>
    <xf numFmtId="0" fontId="6" fillId="0" borderId="1" xfId="0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2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top" wrapText="1"/>
    </xf>
    <xf numFmtId="0" fontId="1" fillId="0" borderId="0" xfId="0" applyFont="1" applyAlignment="1">
      <alignment vertical="center"/>
    </xf>
    <xf numFmtId="0" fontId="6" fillId="0" borderId="4" xfId="0" applyFont="1" applyBorder="1" applyAlignment="1">
      <alignment vertical="top" wrapText="1"/>
    </xf>
    <xf numFmtId="165" fontId="5" fillId="0" borderId="5" xfId="0" applyNumberFormat="1" applyFont="1" applyFill="1" applyBorder="1" applyAlignment="1">
      <alignment horizontal="right" vertical="top"/>
    </xf>
    <xf numFmtId="0" fontId="6" fillId="0" borderId="0" xfId="0" applyFont="1" applyBorder="1" applyAlignment="1">
      <alignment vertical="top" wrapText="1"/>
    </xf>
    <xf numFmtId="0" fontId="6" fillId="0" borderId="3" xfId="0" applyFont="1" applyFill="1" applyBorder="1" applyAlignment="1">
      <alignment vertical="top" wrapText="1"/>
    </xf>
    <xf numFmtId="0" fontId="6" fillId="0" borderId="6" xfId="0" applyFont="1" applyFill="1" applyBorder="1" applyAlignment="1">
      <alignment vertical="top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top"/>
    </xf>
    <xf numFmtId="165" fontId="7" fillId="0" borderId="5" xfId="0" applyNumberFormat="1" applyFont="1" applyBorder="1" applyAlignment="1">
      <alignment horizontal="right" vertical="top"/>
    </xf>
    <xf numFmtId="0" fontId="5" fillId="0" borderId="4" xfId="0" applyFont="1" applyFill="1" applyBorder="1" applyAlignment="1">
      <alignment horizontal="left" vertical="top"/>
    </xf>
    <xf numFmtId="165" fontId="5" fillId="0" borderId="5" xfId="0" applyNumberFormat="1" applyFont="1" applyBorder="1" applyAlignment="1">
      <alignment horizontal="right" vertical="top"/>
    </xf>
    <xf numFmtId="165" fontId="7" fillId="0" borderId="5" xfId="0" applyNumberFormat="1" applyFont="1" applyFill="1" applyBorder="1" applyAlignment="1">
      <alignment horizontal="right" vertical="top"/>
    </xf>
    <xf numFmtId="165" fontId="6" fillId="0" borderId="0" xfId="0" applyNumberFormat="1" applyFont="1" applyFill="1" applyBorder="1" applyAlignment="1">
      <alignment horizontal="right" vertical="top"/>
    </xf>
    <xf numFmtId="0" fontId="7" fillId="0" borderId="3" xfId="0" applyFont="1" applyFill="1" applyBorder="1" applyAlignment="1">
      <alignment horizontal="left" vertical="top"/>
    </xf>
    <xf numFmtId="165" fontId="7" fillId="0" borderId="7" xfId="0" applyNumberFormat="1" applyFont="1" applyBorder="1" applyAlignment="1">
      <alignment horizontal="right" vertical="top"/>
    </xf>
    <xf numFmtId="0" fontId="6" fillId="0" borderId="1" xfId="0" applyFont="1" applyBorder="1" applyAlignment="1">
      <alignment horizontal="center" vertical="center" wrapText="1"/>
    </xf>
    <xf numFmtId="164" fontId="5" fillId="0" borderId="5" xfId="0" applyNumberFormat="1" applyFont="1" applyBorder="1" applyAlignment="1">
      <alignment horizontal="center" vertical="top"/>
    </xf>
    <xf numFmtId="164" fontId="5" fillId="0" borderId="5" xfId="0" applyNumberFormat="1" applyFont="1" applyBorder="1" applyAlignment="1">
      <alignment horizontal="center" vertical="top" wrapText="1"/>
    </xf>
    <xf numFmtId="0" fontId="6" fillId="0" borderId="0" xfId="0" applyFont="1" applyAlignment="1">
      <alignment vertical="top"/>
    </xf>
    <xf numFmtId="0" fontId="5" fillId="0" borderId="4" xfId="0" applyFont="1" applyBorder="1" applyAlignment="1">
      <alignment vertical="center"/>
    </xf>
    <xf numFmtId="0" fontId="5" fillId="0" borderId="4" xfId="0" applyFont="1" applyBorder="1" applyAlignment="1">
      <alignment vertical="center" wrapText="1"/>
    </xf>
    <xf numFmtId="0" fontId="6" fillId="0" borderId="4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6" xfId="0" applyFont="1" applyFill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165" fontId="7" fillId="0" borderId="1" xfId="0" applyNumberFormat="1" applyFont="1" applyFill="1" applyBorder="1" applyAlignment="1">
      <alignment horizontal="right" vertical="top"/>
    </xf>
    <xf numFmtId="165" fontId="1" fillId="0" borderId="0" xfId="0" applyNumberFormat="1" applyFont="1" applyFill="1" applyBorder="1" applyAlignment="1">
      <alignment horizontal="right" vertical="top"/>
    </xf>
    <xf numFmtId="164" fontId="5" fillId="0" borderId="7" xfId="0" applyNumberFormat="1" applyFont="1" applyBorder="1" applyAlignment="1">
      <alignment horizontal="center" vertical="top"/>
    </xf>
    <xf numFmtId="165" fontId="7" fillId="0" borderId="0" xfId="0" applyNumberFormat="1" applyFont="1" applyFill="1" applyBorder="1" applyAlignment="1">
      <alignment horizontal="right" vertical="top"/>
    </xf>
    <xf numFmtId="165" fontId="5" fillId="0" borderId="0" xfId="0" applyNumberFormat="1" applyFont="1" applyFill="1" applyBorder="1" applyAlignment="1">
      <alignment horizontal="right" vertical="top"/>
    </xf>
    <xf numFmtId="165" fontId="6" fillId="0" borderId="8" xfId="0" applyNumberFormat="1" applyFont="1" applyFill="1" applyBorder="1" applyAlignment="1">
      <alignment horizontal="right" vertical="top"/>
    </xf>
    <xf numFmtId="165" fontId="7" fillId="0" borderId="9" xfId="0" applyNumberFormat="1" applyFont="1" applyFill="1" applyBorder="1" applyAlignment="1">
      <alignment horizontal="right" vertical="top"/>
    </xf>
    <xf numFmtId="165" fontId="5" fillId="0" borderId="8" xfId="0" applyNumberFormat="1" applyFont="1" applyFill="1" applyBorder="1" applyAlignment="1">
      <alignment horizontal="right" vertical="top"/>
    </xf>
    <xf numFmtId="165" fontId="1" fillId="0" borderId="6" xfId="0" applyNumberFormat="1" applyFont="1" applyFill="1" applyBorder="1" applyAlignment="1">
      <alignment horizontal="right" vertical="top"/>
    </xf>
    <xf numFmtId="165" fontId="6" fillId="0" borderId="6" xfId="0" applyNumberFormat="1" applyFont="1" applyFill="1" applyBorder="1" applyAlignment="1">
      <alignment horizontal="right" vertical="top"/>
    </xf>
    <xf numFmtId="165" fontId="5" fillId="0" borderId="4" xfId="0" applyNumberFormat="1" applyFont="1" applyFill="1" applyBorder="1" applyAlignment="1">
      <alignment horizontal="right" vertical="top"/>
    </xf>
    <xf numFmtId="165" fontId="6" fillId="0" borderId="3" xfId="0" applyNumberFormat="1" applyFont="1" applyFill="1" applyBorder="1" applyAlignment="1">
      <alignment horizontal="right" vertical="top"/>
    </xf>
    <xf numFmtId="164" fontId="6" fillId="0" borderId="2" xfId="0" applyNumberFormat="1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2" fillId="0" borderId="11" xfId="0" applyFont="1" applyBorder="1" applyAlignment="1">
      <alignment horizontal="right" vertical="center"/>
    </xf>
    <xf numFmtId="0" fontId="6" fillId="0" borderId="12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top"/>
    </xf>
    <xf numFmtId="0" fontId="5" fillId="0" borderId="8" xfId="0" applyFont="1" applyBorder="1" applyAlignment="1">
      <alignment vertical="top"/>
    </xf>
    <xf numFmtId="0" fontId="7" fillId="0" borderId="12" xfId="0" applyFont="1" applyBorder="1" applyAlignment="1">
      <alignment vertical="top"/>
    </xf>
    <xf numFmtId="0" fontId="6" fillId="0" borderId="9" xfId="0" applyFont="1" applyBorder="1" applyAlignment="1">
      <alignment horizontal="center" vertical="center" wrapText="1"/>
    </xf>
    <xf numFmtId="165" fontId="1" fillId="0" borderId="12" xfId="0" applyNumberFormat="1" applyFont="1" applyFill="1" applyBorder="1" applyAlignment="1">
      <alignment horizontal="right" vertical="top"/>
    </xf>
    <xf numFmtId="0" fontId="3" fillId="0" borderId="6" xfId="0" applyFont="1" applyBorder="1" applyAlignment="1">
      <alignment vertical="center"/>
    </xf>
    <xf numFmtId="165" fontId="1" fillId="0" borderId="8" xfId="0" applyNumberFormat="1" applyFont="1" applyFill="1" applyBorder="1" applyAlignment="1">
      <alignment horizontal="right" vertical="top"/>
    </xf>
    <xf numFmtId="165" fontId="7" fillId="0" borderId="8" xfId="0" applyNumberFormat="1" applyFont="1" applyFill="1" applyBorder="1" applyAlignment="1">
      <alignment horizontal="right" vertical="top"/>
    </xf>
    <xf numFmtId="0" fontId="7" fillId="0" borderId="0" xfId="0" applyFont="1" applyFill="1" applyBorder="1" applyAlignment="1">
      <alignment horizontal="left" vertical="top"/>
    </xf>
    <xf numFmtId="165" fontId="7" fillId="0" borderId="0" xfId="0" applyNumberFormat="1" applyFont="1" applyBorder="1" applyAlignment="1">
      <alignment horizontal="right" vertical="top"/>
    </xf>
    <xf numFmtId="164" fontId="5" fillId="0" borderId="4" xfId="0" applyNumberFormat="1" applyFont="1" applyBorder="1" applyAlignment="1">
      <alignment horizontal="center" vertical="top"/>
    </xf>
    <xf numFmtId="165" fontId="5" fillId="0" borderId="1" xfId="0" applyNumberFormat="1" applyFont="1" applyFill="1" applyBorder="1" applyAlignment="1">
      <alignment horizontal="right" vertical="center"/>
    </xf>
    <xf numFmtId="1" fontId="5" fillId="0" borderId="9" xfId="0" applyNumberFormat="1" applyFont="1" applyFill="1" applyBorder="1" applyAlignment="1">
      <alignment horizontal="center" vertical="center" wrapText="1"/>
    </xf>
    <xf numFmtId="0" fontId="6" fillId="0" borderId="9" xfId="0" applyFont="1" applyBorder="1" applyAlignment="1">
      <alignment vertical="center"/>
    </xf>
    <xf numFmtId="165" fontId="5" fillId="0" borderId="13" xfId="0" applyNumberFormat="1" applyFont="1" applyBorder="1" applyAlignment="1">
      <alignment horizontal="right" vertical="top"/>
    </xf>
    <xf numFmtId="165" fontId="5" fillId="0" borderId="5" xfId="0" applyNumberFormat="1" applyFont="1" applyBorder="1" applyAlignment="1">
      <alignment horizontal="right" vertical="center"/>
    </xf>
    <xf numFmtId="165" fontId="6" fillId="0" borderId="5" xfId="0" applyNumberFormat="1" applyFont="1" applyBorder="1" applyAlignment="1">
      <alignment horizontal="right" vertical="center"/>
    </xf>
    <xf numFmtId="165" fontId="6" fillId="0" borderId="7" xfId="0" applyNumberFormat="1" applyFont="1" applyBorder="1" applyAlignment="1">
      <alignment horizontal="right" vertical="center"/>
    </xf>
    <xf numFmtId="166" fontId="7" fillId="0" borderId="1" xfId="0" applyNumberFormat="1" applyFont="1" applyFill="1" applyBorder="1" applyAlignment="1">
      <alignment horizontal="right" vertical="top"/>
    </xf>
    <xf numFmtId="0" fontId="6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6" fillId="0" borderId="3" xfId="0" applyFont="1" applyFill="1" applyBorder="1" applyAlignment="1">
      <alignment horizontal="left" vertical="center" wrapText="1"/>
    </xf>
    <xf numFmtId="165" fontId="7" fillId="0" borderId="14" xfId="0" applyNumberFormat="1" applyFont="1" applyBorder="1" applyAlignment="1">
      <alignment horizontal="right" vertical="top"/>
    </xf>
    <xf numFmtId="165" fontId="7" fillId="0" borderId="4" xfId="0" applyNumberFormat="1" applyFont="1" applyBorder="1" applyAlignment="1">
      <alignment horizontal="right" vertical="top"/>
    </xf>
    <xf numFmtId="165" fontId="5" fillId="0" borderId="4" xfId="0" applyNumberFormat="1" applyFont="1" applyBorder="1" applyAlignment="1">
      <alignment horizontal="right" vertical="top"/>
    </xf>
    <xf numFmtId="165" fontId="7" fillId="0" borderId="4" xfId="0" applyNumberFormat="1" applyFont="1" applyFill="1" applyBorder="1" applyAlignment="1">
      <alignment horizontal="right" vertical="top"/>
    </xf>
    <xf numFmtId="165" fontId="7" fillId="0" borderId="3" xfId="0" applyNumberFormat="1" applyFont="1" applyBorder="1" applyAlignment="1">
      <alignment horizontal="right" vertical="top"/>
    </xf>
    <xf numFmtId="164" fontId="7" fillId="0" borderId="1" xfId="0" applyNumberFormat="1" applyFont="1" applyFill="1" applyBorder="1" applyAlignment="1">
      <alignment horizontal="right" vertical="top"/>
    </xf>
    <xf numFmtId="165" fontId="7" fillId="0" borderId="14" xfId="0" applyNumberFormat="1" applyFont="1" applyFill="1" applyBorder="1" applyAlignment="1">
      <alignment horizontal="right" vertical="top"/>
    </xf>
    <xf numFmtId="165" fontId="5" fillId="0" borderId="14" xfId="0" applyNumberFormat="1" applyFont="1" applyFill="1" applyBorder="1" applyAlignment="1">
      <alignment horizontal="right" vertical="center"/>
    </xf>
    <xf numFmtId="165" fontId="6" fillId="0" borderId="4" xfId="0" applyNumberFormat="1" applyFont="1" applyFill="1" applyBorder="1" applyAlignment="1">
      <alignment horizontal="right" vertical="top"/>
    </xf>
    <xf numFmtId="165" fontId="1" fillId="0" borderId="4" xfId="0" applyNumberFormat="1" applyFont="1" applyFill="1" applyBorder="1" applyAlignment="1">
      <alignment horizontal="right" vertical="top"/>
    </xf>
    <xf numFmtId="165" fontId="7" fillId="0" borderId="13" xfId="0" applyNumberFormat="1" applyFont="1" applyFill="1" applyBorder="1" applyAlignment="1">
      <alignment horizontal="right" vertical="top"/>
    </xf>
    <xf numFmtId="164" fontId="7" fillId="0" borderId="13" xfId="0" applyNumberFormat="1" applyFont="1" applyFill="1" applyBorder="1" applyAlignment="1">
      <alignment horizontal="right" vertical="top"/>
    </xf>
    <xf numFmtId="164" fontId="7" fillId="0" borderId="9" xfId="0" applyNumberFormat="1" applyFont="1" applyFill="1" applyBorder="1" applyAlignment="1">
      <alignment horizontal="right" vertical="top"/>
    </xf>
    <xf numFmtId="165" fontId="7" fillId="0" borderId="13" xfId="0" applyNumberFormat="1" applyFont="1" applyBorder="1" applyAlignment="1">
      <alignment horizontal="right" vertical="top"/>
    </xf>
    <xf numFmtId="165" fontId="5" fillId="0" borderId="9" xfId="0" applyNumberFormat="1" applyFont="1" applyFill="1" applyBorder="1" applyAlignment="1">
      <alignment horizontal="right" vertical="center"/>
    </xf>
    <xf numFmtId="165" fontId="5" fillId="0" borderId="8" xfId="0" applyNumberFormat="1" applyFont="1" applyFill="1" applyBorder="1" applyAlignment="1">
      <alignment horizontal="right" vertical="center"/>
    </xf>
    <xf numFmtId="165" fontId="5" fillId="0" borderId="0" xfId="0" applyNumberFormat="1" applyFont="1" applyFill="1" applyBorder="1" applyAlignment="1">
      <alignment horizontal="right" vertical="center"/>
    </xf>
    <xf numFmtId="165" fontId="5" fillId="0" borderId="4" xfId="0" applyNumberFormat="1" applyFont="1" applyFill="1" applyBorder="1" applyAlignment="1">
      <alignment horizontal="right" vertical="center"/>
    </xf>
    <xf numFmtId="165" fontId="5" fillId="0" borderId="12" xfId="0" applyNumberFormat="1" applyFont="1" applyFill="1" applyBorder="1" applyAlignment="1">
      <alignment horizontal="right" vertical="center"/>
    </xf>
    <xf numFmtId="165" fontId="5" fillId="0" borderId="6" xfId="0" applyNumberFormat="1" applyFont="1" applyFill="1" applyBorder="1" applyAlignment="1">
      <alignment horizontal="right" vertical="center"/>
    </xf>
    <xf numFmtId="165" fontId="5" fillId="0" borderId="3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165" fontId="5" fillId="0" borderId="12" xfId="0" applyNumberFormat="1" applyFont="1" applyFill="1" applyBorder="1" applyAlignment="1">
      <alignment horizontal="right" vertical="top"/>
    </xf>
    <xf numFmtId="165" fontId="5" fillId="0" borderId="6" xfId="0" applyNumberFormat="1" applyFont="1" applyFill="1" applyBorder="1" applyAlignment="1">
      <alignment horizontal="right" vertical="top"/>
    </xf>
    <xf numFmtId="0" fontId="5" fillId="0" borderId="2" xfId="0" applyNumberFormat="1" applyFont="1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top"/>
    </xf>
    <xf numFmtId="0" fontId="2" fillId="0" borderId="3" xfId="0" applyFont="1" applyBorder="1" applyAlignment="1">
      <alignment vertical="center"/>
    </xf>
    <xf numFmtId="164" fontId="5" fillId="0" borderId="5" xfId="0" applyNumberFormat="1" applyFont="1" applyFill="1" applyBorder="1" applyAlignment="1">
      <alignment horizontal="right" vertical="top"/>
    </xf>
    <xf numFmtId="165" fontId="5" fillId="0" borderId="7" xfId="0" applyNumberFormat="1" applyFont="1" applyFill="1" applyBorder="1" applyAlignment="1">
      <alignment horizontal="right" vertical="top"/>
    </xf>
    <xf numFmtId="164" fontId="5" fillId="0" borderId="7" xfId="0" applyNumberFormat="1" applyFont="1" applyFill="1" applyBorder="1" applyAlignment="1">
      <alignment horizontal="right" vertical="top"/>
    </xf>
    <xf numFmtId="0" fontId="2" fillId="0" borderId="15" xfId="0" applyFont="1" applyBorder="1" applyAlignment="1">
      <alignment vertical="center"/>
    </xf>
    <xf numFmtId="165" fontId="3" fillId="0" borderId="4" xfId="0" applyNumberFormat="1" applyFont="1" applyBorder="1" applyAlignment="1">
      <alignment horizontal="right" vertical="center"/>
    </xf>
    <xf numFmtId="0" fontId="1" fillId="0" borderId="4" xfId="0" applyFont="1" applyBorder="1" applyAlignment="1">
      <alignment vertical="top" wrapText="1"/>
    </xf>
    <xf numFmtId="164" fontId="7" fillId="0" borderId="14" xfId="0" applyNumberFormat="1" applyFont="1" applyFill="1" applyBorder="1" applyAlignment="1">
      <alignment horizontal="right" vertical="top"/>
    </xf>
    <xf numFmtId="164" fontId="5" fillId="0" borderId="8" xfId="0" applyNumberFormat="1" applyFont="1" applyFill="1" applyBorder="1" applyAlignment="1">
      <alignment horizontal="right" vertical="top"/>
    </xf>
    <xf numFmtId="164" fontId="5" fillId="0" borderId="0" xfId="0" applyNumberFormat="1" applyFont="1" applyFill="1" applyBorder="1" applyAlignment="1">
      <alignment horizontal="right" vertical="top"/>
    </xf>
    <xf numFmtId="164" fontId="5" fillId="0" borderId="4" xfId="0" applyNumberFormat="1" applyFont="1" applyFill="1" applyBorder="1" applyAlignment="1">
      <alignment horizontal="right" vertical="top"/>
    </xf>
    <xf numFmtId="164" fontId="5" fillId="0" borderId="12" xfId="0" applyNumberFormat="1" applyFont="1" applyFill="1" applyBorder="1" applyAlignment="1">
      <alignment horizontal="right" vertical="top"/>
    </xf>
    <xf numFmtId="164" fontId="5" fillId="0" borderId="6" xfId="0" applyNumberFormat="1" applyFont="1" applyFill="1" applyBorder="1" applyAlignment="1">
      <alignment horizontal="right" vertical="top"/>
    </xf>
    <xf numFmtId="164" fontId="5" fillId="0" borderId="3" xfId="0" applyNumberFormat="1" applyFont="1" applyFill="1" applyBorder="1" applyAlignment="1">
      <alignment horizontal="right" vertical="top"/>
    </xf>
    <xf numFmtId="166" fontId="7" fillId="0" borderId="14" xfId="0" applyNumberFormat="1" applyFont="1" applyFill="1" applyBorder="1" applyAlignment="1">
      <alignment horizontal="right" vertical="top"/>
    </xf>
    <xf numFmtId="166" fontId="7" fillId="0" borderId="0" xfId="0" applyNumberFormat="1" applyFont="1" applyFill="1" applyBorder="1" applyAlignment="1">
      <alignment horizontal="right" vertical="top"/>
    </xf>
    <xf numFmtId="166" fontId="7" fillId="0" borderId="4" xfId="0" applyNumberFormat="1" applyFont="1" applyFill="1" applyBorder="1" applyAlignment="1">
      <alignment horizontal="right" vertical="top"/>
    </xf>
    <xf numFmtId="166" fontId="7" fillId="0" borderId="6" xfId="0" applyNumberFormat="1" applyFont="1" applyFill="1" applyBorder="1" applyAlignment="1">
      <alignment horizontal="right" vertical="top"/>
    </xf>
    <xf numFmtId="166" fontId="7" fillId="0" borderId="3" xfId="0" applyNumberFormat="1" applyFont="1" applyFill="1" applyBorder="1" applyAlignment="1">
      <alignment horizontal="right" vertical="top"/>
    </xf>
    <xf numFmtId="166" fontId="5" fillId="0" borderId="0" xfId="0" applyNumberFormat="1" applyFont="1" applyFill="1" applyBorder="1" applyAlignment="1">
      <alignment horizontal="right" vertical="top"/>
    </xf>
    <xf numFmtId="166" fontId="5" fillId="0" borderId="4" xfId="0" applyNumberFormat="1" applyFont="1" applyFill="1" applyBorder="1" applyAlignment="1">
      <alignment horizontal="right" vertical="top"/>
    </xf>
    <xf numFmtId="165" fontId="3" fillId="0" borderId="4" xfId="0" quotePrefix="1" applyNumberFormat="1" applyFont="1" applyFill="1" applyBorder="1" applyAlignment="1">
      <alignment horizontal="right" vertical="center"/>
    </xf>
    <xf numFmtId="166" fontId="7" fillId="0" borderId="9" xfId="0" applyNumberFormat="1" applyFont="1" applyFill="1" applyBorder="1" applyAlignment="1">
      <alignment horizontal="right" vertical="top"/>
    </xf>
    <xf numFmtId="166" fontId="7" fillId="0" borderId="8" xfId="0" applyNumberFormat="1" applyFont="1" applyFill="1" applyBorder="1" applyAlignment="1">
      <alignment horizontal="right" vertical="top"/>
    </xf>
    <xf numFmtId="166" fontId="7" fillId="0" borderId="12" xfId="0" applyNumberFormat="1" applyFont="1" applyFill="1" applyBorder="1" applyAlignment="1">
      <alignment horizontal="right" vertical="top"/>
    </xf>
    <xf numFmtId="166" fontId="5" fillId="0" borderId="8" xfId="0" applyNumberFormat="1" applyFont="1" applyFill="1" applyBorder="1" applyAlignment="1">
      <alignment horizontal="right" vertical="top"/>
    </xf>
    <xf numFmtId="165" fontId="6" fillId="0" borderId="12" xfId="0" applyNumberFormat="1" applyFont="1" applyFill="1" applyBorder="1" applyAlignment="1">
      <alignment horizontal="right" vertical="top"/>
    </xf>
    <xf numFmtId="165" fontId="6" fillId="0" borderId="5" xfId="0" applyNumberFormat="1" applyFont="1" applyBorder="1" applyAlignment="1">
      <alignment horizontal="right" vertical="top"/>
    </xf>
    <xf numFmtId="165" fontId="6" fillId="0" borderId="7" xfId="0" applyNumberFormat="1" applyFont="1" applyBorder="1" applyAlignment="1">
      <alignment horizontal="right" vertical="top"/>
    </xf>
    <xf numFmtId="165" fontId="6" fillId="0" borderId="5" xfId="0" applyNumberFormat="1" applyFont="1" applyFill="1" applyBorder="1" applyAlignment="1">
      <alignment horizontal="right" vertical="top"/>
    </xf>
    <xf numFmtId="165" fontId="7" fillId="0" borderId="9" xfId="0" applyNumberFormat="1" applyFont="1" applyBorder="1" applyAlignment="1">
      <alignment horizontal="right" vertical="top"/>
    </xf>
    <xf numFmtId="165" fontId="7" fillId="0" borderId="8" xfId="0" applyNumberFormat="1" applyFont="1" applyBorder="1" applyAlignment="1">
      <alignment horizontal="right" vertical="top"/>
    </xf>
    <xf numFmtId="165" fontId="5" fillId="0" borderId="8" xfId="0" applyNumberFormat="1" applyFont="1" applyBorder="1" applyAlignment="1">
      <alignment horizontal="right" vertical="top"/>
    </xf>
    <xf numFmtId="165" fontId="7" fillId="0" borderId="1" xfId="0" applyNumberFormat="1" applyFont="1" applyBorder="1" applyAlignment="1">
      <alignment horizontal="right" vertical="top"/>
    </xf>
    <xf numFmtId="165" fontId="5" fillId="0" borderId="0" xfId="0" applyNumberFormat="1" applyFont="1" applyBorder="1" applyAlignment="1">
      <alignment horizontal="right" vertical="top"/>
    </xf>
    <xf numFmtId="165" fontId="7" fillId="0" borderId="6" xfId="0" applyNumberFormat="1" applyFont="1" applyBorder="1" applyAlignment="1">
      <alignment horizontal="right" vertical="top"/>
    </xf>
    <xf numFmtId="165" fontId="6" fillId="0" borderId="5" xfId="0" applyNumberFormat="1" applyFont="1" applyFill="1" applyBorder="1" applyAlignment="1">
      <alignment horizontal="right" vertical="center"/>
    </xf>
    <xf numFmtId="164" fontId="1" fillId="0" borderId="0" xfId="0" applyNumberFormat="1" applyFont="1" applyAlignment="1">
      <alignment horizontal="right" vertical="center"/>
    </xf>
    <xf numFmtId="164" fontId="6" fillId="0" borderId="0" xfId="0" applyNumberFormat="1" applyFont="1" applyAlignment="1">
      <alignment horizontal="right" vertical="center"/>
    </xf>
    <xf numFmtId="164" fontId="1" fillId="0" borderId="7" xfId="0" applyNumberFormat="1" applyFont="1" applyBorder="1" applyAlignment="1">
      <alignment horizontal="right" vertical="center"/>
    </xf>
    <xf numFmtId="165" fontId="5" fillId="0" borderId="9" xfId="0" applyNumberFormat="1" applyFont="1" applyBorder="1" applyAlignment="1">
      <alignment horizontal="right" vertical="top"/>
    </xf>
    <xf numFmtId="1" fontId="5" fillId="0" borderId="8" xfId="0" applyNumberFormat="1" applyFont="1" applyBorder="1" applyAlignment="1">
      <alignment horizontal="right" vertical="top"/>
    </xf>
    <xf numFmtId="1" fontId="5" fillId="0" borderId="8" xfId="0" applyNumberFormat="1" applyFont="1" applyBorder="1" applyAlignment="1">
      <alignment horizontal="right" vertical="top" wrapText="1"/>
    </xf>
    <xf numFmtId="165" fontId="6" fillId="0" borderId="12" xfId="0" applyNumberFormat="1" applyFont="1" applyBorder="1" applyAlignment="1">
      <alignment horizontal="right" vertical="top"/>
    </xf>
    <xf numFmtId="165" fontId="5" fillId="0" borderId="4" xfId="0" applyNumberFormat="1" applyFont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center"/>
    </xf>
    <xf numFmtId="165" fontId="6" fillId="0" borderId="14" xfId="0" applyNumberFormat="1" applyFont="1" applyFill="1" applyBorder="1" applyAlignment="1">
      <alignment horizontal="right" vertical="top"/>
    </xf>
    <xf numFmtId="0" fontId="6" fillId="0" borderId="12" xfId="0" applyFont="1" applyFill="1" applyBorder="1" applyAlignment="1">
      <alignment horizontal="left" vertical="top"/>
    </xf>
    <xf numFmtId="0" fontId="2" fillId="0" borderId="12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top"/>
    </xf>
    <xf numFmtId="0" fontId="6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164" fontId="6" fillId="0" borderId="10" xfId="0" applyNumberFormat="1" applyFont="1" applyBorder="1" applyAlignment="1">
      <alignment horizontal="center" vertical="center" wrapText="1"/>
    </xf>
    <xf numFmtId="164" fontId="6" fillId="0" borderId="11" xfId="0" applyNumberFormat="1" applyFont="1" applyBorder="1" applyAlignment="1">
      <alignment horizontal="center" vertical="center" wrapText="1"/>
    </xf>
    <xf numFmtId="164" fontId="6" fillId="0" borderId="1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top" wrapText="1"/>
    </xf>
    <xf numFmtId="164" fontId="6" fillId="0" borderId="13" xfId="0" applyNumberFormat="1" applyFont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1" fontId="5" fillId="0" borderId="10" xfId="0" applyNumberFormat="1" applyFont="1" applyFill="1" applyBorder="1" applyAlignment="1">
      <alignment horizontal="center" vertical="center" wrapText="1"/>
    </xf>
    <xf numFmtId="1" fontId="5" fillId="0" borderId="11" xfId="0" applyNumberFormat="1" applyFont="1" applyFill="1" applyBorder="1" applyAlignment="1">
      <alignment horizontal="center" vertical="center" wrapText="1"/>
    </xf>
    <xf numFmtId="1" fontId="5" fillId="0" borderId="15" xfId="0" applyNumberFormat="1" applyFont="1" applyFill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B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"/>
  <sheetViews>
    <sheetView tabSelected="1" zoomScale="106" zoomScaleNormal="106" workbookViewId="0">
      <selection activeCell="D22" sqref="D22"/>
    </sheetView>
  </sheetViews>
  <sheetFormatPr defaultColWidth="8.85546875" defaultRowHeight="12.75" x14ac:dyDescent="0.2"/>
  <cols>
    <col min="1" max="1" width="23.42578125" style="2" customWidth="1"/>
    <col min="2" max="2" width="11.140625" style="3" customWidth="1"/>
    <col min="3" max="5" width="10.28515625" style="3" customWidth="1"/>
    <col min="6" max="6" width="20.140625" style="3" customWidth="1"/>
    <col min="7" max="16384" width="8.85546875" style="2"/>
  </cols>
  <sheetData>
    <row r="1" spans="1:6" ht="15" customHeight="1" x14ac:dyDescent="0.2">
      <c r="A1" s="160" t="s">
        <v>88</v>
      </c>
      <c r="B1" s="160"/>
      <c r="C1" s="160"/>
      <c r="D1" s="160"/>
      <c r="E1" s="160"/>
      <c r="F1" s="160"/>
    </row>
    <row r="2" spans="1:6" x14ac:dyDescent="0.2">
      <c r="A2" s="161" t="s">
        <v>95</v>
      </c>
      <c r="B2" s="161"/>
      <c r="C2" s="161"/>
      <c r="D2" s="161"/>
      <c r="E2" s="161"/>
      <c r="F2" s="161"/>
    </row>
    <row r="3" spans="1:6" s="11" customFormat="1" ht="22.5" customHeight="1" x14ac:dyDescent="0.2">
      <c r="A3" s="107"/>
      <c r="B3" s="162" t="s">
        <v>34</v>
      </c>
      <c r="C3" s="163"/>
      <c r="D3" s="163"/>
      <c r="E3" s="10" t="s">
        <v>35</v>
      </c>
      <c r="F3" s="72"/>
    </row>
    <row r="4" spans="1:6" ht="36" x14ac:dyDescent="0.2">
      <c r="A4" s="108"/>
      <c r="B4" s="12">
        <v>2018</v>
      </c>
      <c r="C4" s="12" t="s">
        <v>106</v>
      </c>
      <c r="D4" s="12" t="s">
        <v>107</v>
      </c>
      <c r="E4" s="55" t="s">
        <v>108</v>
      </c>
      <c r="F4" s="157"/>
    </row>
    <row r="5" spans="1:6" ht="25.5" customHeight="1" x14ac:dyDescent="0.2">
      <c r="A5" s="14" t="s">
        <v>36</v>
      </c>
      <c r="B5" s="92">
        <f>SUM(B6:B7)</f>
        <v>17522364.162</v>
      </c>
      <c r="C5" s="92">
        <f>SUM(C6:C7)</f>
        <v>2948454.8310000002</v>
      </c>
      <c r="D5" s="92">
        <f>SUM(D6:D7)</f>
        <v>3115737.6940000001</v>
      </c>
      <c r="E5" s="93">
        <f>D5/C5*100</f>
        <v>105.67357726634272</v>
      </c>
      <c r="F5" s="159" t="s">
        <v>2</v>
      </c>
    </row>
    <row r="6" spans="1:6" ht="27.75" customHeight="1" x14ac:dyDescent="0.2">
      <c r="A6" s="16" t="s">
        <v>73</v>
      </c>
      <c r="B6" s="17">
        <v>10755063.311000001</v>
      </c>
      <c r="C6" s="17">
        <v>1399664.51</v>
      </c>
      <c r="D6" s="17">
        <v>1466147.216</v>
      </c>
      <c r="E6" s="109">
        <f>D6/C6*100</f>
        <v>104.74990296067448</v>
      </c>
      <c r="F6" s="158" t="s">
        <v>7</v>
      </c>
    </row>
    <row r="7" spans="1:6" ht="27.75" customHeight="1" x14ac:dyDescent="0.2">
      <c r="A7" s="19" t="s">
        <v>37</v>
      </c>
      <c r="B7" s="110">
        <v>6767300.8509999998</v>
      </c>
      <c r="C7" s="110">
        <v>1548790.321</v>
      </c>
      <c r="D7" s="110">
        <v>1649590.4779999999</v>
      </c>
      <c r="E7" s="111">
        <f>D7/C7*100</f>
        <v>106.50831527245836</v>
      </c>
      <c r="F7" s="156" t="s">
        <v>8</v>
      </c>
    </row>
  </sheetData>
  <mergeCells count="3">
    <mergeCell ref="A1:F1"/>
    <mergeCell ref="A2:F2"/>
    <mergeCell ref="B3:D3"/>
  </mergeCells>
  <phoneticPr fontId="0" type="noConversion"/>
  <printOptions horizontalCentered="1"/>
  <pageMargins left="0.2" right="0.14000000000000001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7"/>
  <sheetViews>
    <sheetView zoomScale="98" zoomScaleNormal="98" workbookViewId="0">
      <selection activeCell="L1" sqref="L1"/>
    </sheetView>
  </sheetViews>
  <sheetFormatPr defaultColWidth="8.85546875" defaultRowHeight="12.75" x14ac:dyDescent="0.2"/>
  <cols>
    <col min="1" max="1" width="23.42578125" style="2" customWidth="1"/>
    <col min="2" max="6" width="9.85546875" style="3" customWidth="1"/>
    <col min="7" max="7" width="11" style="3" customWidth="1"/>
    <col min="8" max="10" width="9.85546875" style="3" customWidth="1"/>
    <col min="11" max="11" width="21.42578125" style="4" bestFit="1" customWidth="1"/>
    <col min="12" max="16384" width="8.85546875" style="2"/>
  </cols>
  <sheetData>
    <row r="1" spans="1:11" s="1" customFormat="1" ht="15" customHeight="1" x14ac:dyDescent="0.2">
      <c r="A1" s="160" t="s">
        <v>98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</row>
    <row r="2" spans="1:11" s="1" customFormat="1" ht="15" customHeight="1" x14ac:dyDescent="0.2">
      <c r="A2" s="161" t="s">
        <v>99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</row>
    <row r="3" spans="1:11" s="11" customFormat="1" ht="22.5" customHeight="1" x14ac:dyDescent="0.2">
      <c r="A3" s="165"/>
      <c r="B3" s="162" t="s">
        <v>34</v>
      </c>
      <c r="C3" s="163"/>
      <c r="D3" s="163"/>
      <c r="E3" s="163"/>
      <c r="F3" s="163"/>
      <c r="G3" s="167"/>
      <c r="H3" s="168" t="s">
        <v>35</v>
      </c>
      <c r="I3" s="169"/>
      <c r="J3" s="170"/>
      <c r="K3" s="165"/>
    </row>
    <row r="4" spans="1:11" s="11" customFormat="1" ht="48" customHeight="1" x14ac:dyDescent="0.2">
      <c r="A4" s="166"/>
      <c r="B4" s="12" t="s">
        <v>109</v>
      </c>
      <c r="C4" s="12" t="s">
        <v>110</v>
      </c>
      <c r="D4" s="12" t="s">
        <v>111</v>
      </c>
      <c r="E4" s="12" t="s">
        <v>112</v>
      </c>
      <c r="F4" s="12" t="s">
        <v>113</v>
      </c>
      <c r="G4" s="12" t="s">
        <v>114</v>
      </c>
      <c r="H4" s="13" t="s">
        <v>115</v>
      </c>
      <c r="I4" s="13" t="s">
        <v>116</v>
      </c>
      <c r="J4" s="13" t="s">
        <v>117</v>
      </c>
      <c r="K4" s="166"/>
    </row>
    <row r="5" spans="1:11" s="15" customFormat="1" ht="21.75" customHeight="1" x14ac:dyDescent="0.2">
      <c r="A5" s="114" t="s">
        <v>36</v>
      </c>
      <c r="B5" s="43">
        <f t="shared" ref="B5:G5" si="0">SUM(B6:B7)</f>
        <v>1023053.6910000001</v>
      </c>
      <c r="C5" s="43">
        <f t="shared" si="0"/>
        <v>923258.28200000001</v>
      </c>
      <c r="D5" s="43">
        <f t="shared" si="0"/>
        <v>1002142.858</v>
      </c>
      <c r="E5" s="49">
        <f t="shared" si="0"/>
        <v>1159449.1099999999</v>
      </c>
      <c r="F5" s="43">
        <f t="shared" si="0"/>
        <v>976901.12</v>
      </c>
      <c r="G5" s="43">
        <f t="shared" si="0"/>
        <v>979387.46399999992</v>
      </c>
      <c r="H5" s="94">
        <f t="shared" ref="H5:J7" si="1">E5/B5*100</f>
        <v>113.33218580802713</v>
      </c>
      <c r="I5" s="87">
        <f t="shared" si="1"/>
        <v>105.81016591411417</v>
      </c>
      <c r="J5" s="115">
        <f t="shared" si="1"/>
        <v>97.729326331236493</v>
      </c>
      <c r="K5" s="14" t="s">
        <v>2</v>
      </c>
    </row>
    <row r="6" spans="1:11" s="11" customFormat="1" ht="27" customHeight="1" x14ac:dyDescent="0.2">
      <c r="A6" s="16" t="s">
        <v>73</v>
      </c>
      <c r="B6" s="50">
        <v>454659.52100000001</v>
      </c>
      <c r="C6" s="47">
        <v>494905.58899999998</v>
      </c>
      <c r="D6" s="47">
        <v>450099.4</v>
      </c>
      <c r="E6" s="50">
        <v>572703.799</v>
      </c>
      <c r="F6" s="47">
        <v>438153.66700000002</v>
      </c>
      <c r="G6" s="47">
        <v>455289.75</v>
      </c>
      <c r="H6" s="116">
        <f t="shared" si="1"/>
        <v>125.96322578714899</v>
      </c>
      <c r="I6" s="117">
        <f t="shared" si="1"/>
        <v>88.532778117403737</v>
      </c>
      <c r="J6" s="118">
        <f t="shared" si="1"/>
        <v>101.15315639167703</v>
      </c>
      <c r="K6" s="18" t="s">
        <v>7</v>
      </c>
    </row>
    <row r="7" spans="1:11" s="11" customFormat="1" ht="27" customHeight="1" x14ac:dyDescent="0.2">
      <c r="A7" s="19" t="s">
        <v>37</v>
      </c>
      <c r="B7" s="104">
        <v>568394.17000000004</v>
      </c>
      <c r="C7" s="105">
        <v>428352.69300000003</v>
      </c>
      <c r="D7" s="105">
        <v>552043.45799999998</v>
      </c>
      <c r="E7" s="134">
        <v>586745.31099999999</v>
      </c>
      <c r="F7" s="52">
        <v>538747.45299999998</v>
      </c>
      <c r="G7" s="54">
        <v>524097.71399999998</v>
      </c>
      <c r="H7" s="119">
        <f t="shared" si="1"/>
        <v>103.22859416380008</v>
      </c>
      <c r="I7" s="120">
        <f t="shared" si="1"/>
        <v>125.77193088873611</v>
      </c>
      <c r="J7" s="121">
        <f t="shared" si="1"/>
        <v>94.937763758446721</v>
      </c>
      <c r="K7" s="20" t="s">
        <v>8</v>
      </c>
    </row>
  </sheetData>
  <mergeCells count="6">
    <mergeCell ref="A1:K1"/>
    <mergeCell ref="A2:K2"/>
    <mergeCell ref="A3:A4"/>
    <mergeCell ref="K3:K4"/>
    <mergeCell ref="B3:G3"/>
    <mergeCell ref="H3:J3"/>
  </mergeCells>
  <phoneticPr fontId="0" type="noConversion"/>
  <printOptions horizontalCentered="1"/>
  <pageMargins left="0.2" right="0.14000000000000001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2"/>
  <sheetViews>
    <sheetView zoomScale="112" zoomScaleNormal="112" workbookViewId="0">
      <selection activeCell="I1" sqref="I1"/>
    </sheetView>
  </sheetViews>
  <sheetFormatPr defaultColWidth="8.85546875" defaultRowHeight="11.25" x14ac:dyDescent="0.2"/>
  <cols>
    <col min="1" max="1" width="22.7109375" style="5" customWidth="1"/>
    <col min="2" max="4" width="10.42578125" style="6" customWidth="1"/>
    <col min="5" max="5" width="10.42578125" style="7" customWidth="1"/>
    <col min="6" max="6" width="10.42578125" style="8" customWidth="1"/>
    <col min="7" max="7" width="10.28515625" style="5" customWidth="1"/>
    <col min="8" max="16384" width="8.85546875" style="5"/>
  </cols>
  <sheetData>
    <row r="1" spans="1:7" ht="15" customHeight="1" x14ac:dyDescent="0.2">
      <c r="A1" s="164" t="s">
        <v>89</v>
      </c>
      <c r="B1" s="164"/>
      <c r="C1" s="164"/>
      <c r="D1" s="164"/>
      <c r="E1" s="164"/>
      <c r="F1" s="164"/>
      <c r="G1" s="164"/>
    </row>
    <row r="2" spans="1:7" ht="15" customHeight="1" x14ac:dyDescent="0.2">
      <c r="A2" s="164" t="s">
        <v>96</v>
      </c>
      <c r="B2" s="164"/>
      <c r="C2" s="164"/>
      <c r="D2" s="164"/>
      <c r="E2" s="164"/>
      <c r="F2" s="164"/>
      <c r="G2" s="164"/>
    </row>
    <row r="3" spans="1:7" ht="9.75" customHeight="1" x14ac:dyDescent="0.2">
      <c r="A3" s="78" t="s">
        <v>92</v>
      </c>
      <c r="B3" s="79"/>
      <c r="C3" s="79"/>
      <c r="D3" s="79"/>
      <c r="E3" s="79"/>
      <c r="F3" s="79"/>
      <c r="G3" s="80" t="s">
        <v>91</v>
      </c>
    </row>
    <row r="4" spans="1:7" ht="36" x14ac:dyDescent="0.2">
      <c r="A4" s="112"/>
      <c r="B4" s="12">
        <v>2018</v>
      </c>
      <c r="C4" s="12" t="s">
        <v>106</v>
      </c>
      <c r="D4" s="12" t="s">
        <v>107</v>
      </c>
      <c r="E4" s="55" t="s">
        <v>108</v>
      </c>
      <c r="F4" s="56"/>
      <c r="G4" s="57"/>
    </row>
    <row r="5" spans="1:7" ht="12" x14ac:dyDescent="0.2">
      <c r="A5" s="23" t="s">
        <v>38</v>
      </c>
      <c r="B5" s="24">
        <v>17522364.162</v>
      </c>
      <c r="C5" s="82">
        <v>2948454.8309999998</v>
      </c>
      <c r="D5" s="95">
        <f>SUM(D6,D11,D14,D15,D21,D22)</f>
        <v>3115737.6939999997</v>
      </c>
      <c r="E5" s="145">
        <f>D5/C5*100</f>
        <v>105.67357726634272</v>
      </c>
      <c r="F5" s="59" t="s">
        <v>0</v>
      </c>
    </row>
    <row r="6" spans="1:7" ht="12" x14ac:dyDescent="0.2">
      <c r="A6" s="23" t="s">
        <v>74</v>
      </c>
      <c r="B6" s="24">
        <v>7412484.8079999993</v>
      </c>
      <c r="C6" s="83">
        <v>765809.49899999995</v>
      </c>
      <c r="D6" s="24">
        <f>SUM(D7:D10)</f>
        <v>862079.95399999979</v>
      </c>
      <c r="E6" s="145">
        <f t="shared" ref="E6:E22" si="0">D6/C6*100</f>
        <v>112.57107088978533</v>
      </c>
      <c r="F6" s="59" t="s">
        <v>5</v>
      </c>
    </row>
    <row r="7" spans="1:7" ht="12" x14ac:dyDescent="0.2">
      <c r="A7" s="25" t="s">
        <v>40</v>
      </c>
      <c r="B7" s="26">
        <v>1067216.1950000001</v>
      </c>
      <c r="C7" s="84">
        <v>162587.64600000001</v>
      </c>
      <c r="D7" s="26">
        <f>' T-04'!E7+' T-04'!F7+' T-04'!G7</f>
        <v>200135.13699999999</v>
      </c>
      <c r="E7" s="146">
        <f t="shared" si="0"/>
        <v>123.0936924937089</v>
      </c>
      <c r="F7" s="60" t="s">
        <v>26</v>
      </c>
    </row>
    <row r="8" spans="1:7" ht="12" x14ac:dyDescent="0.2">
      <c r="A8" s="25" t="s">
        <v>41</v>
      </c>
      <c r="B8" s="26">
        <v>4792304.0039999997</v>
      </c>
      <c r="C8" s="84">
        <v>66671.174999999988</v>
      </c>
      <c r="D8" s="26">
        <f>' T-04'!E8+' T-04'!F8+' T-04'!G8</f>
        <v>15142.016000000001</v>
      </c>
      <c r="E8" s="146">
        <f t="shared" si="0"/>
        <v>22.711488135614836</v>
      </c>
      <c r="F8" s="60" t="s">
        <v>93</v>
      </c>
    </row>
    <row r="9" spans="1:7" ht="12" x14ac:dyDescent="0.2">
      <c r="A9" s="25" t="s">
        <v>42</v>
      </c>
      <c r="B9" s="26">
        <v>1531279.6410000001</v>
      </c>
      <c r="C9" s="84">
        <v>531940.32999999996</v>
      </c>
      <c r="D9" s="26">
        <f>' T-04'!E9+' T-04'!F9+' T-04'!G9</f>
        <v>644641.60999999987</v>
      </c>
      <c r="E9" s="146">
        <f t="shared" si="0"/>
        <v>121.18682747743527</v>
      </c>
      <c r="F9" s="60" t="s">
        <v>27</v>
      </c>
    </row>
    <row r="10" spans="1:7" ht="12" x14ac:dyDescent="0.2">
      <c r="A10" s="25" t="s">
        <v>39</v>
      </c>
      <c r="B10" s="17">
        <v>21684.968000000001</v>
      </c>
      <c r="C10" s="53">
        <v>4610.348</v>
      </c>
      <c r="D10" s="26">
        <f>' T-04'!E10+' T-04'!F10+' T-04'!G10</f>
        <v>2161.1909999999998</v>
      </c>
      <c r="E10" s="146">
        <f t="shared" si="0"/>
        <v>46.87696026417094</v>
      </c>
      <c r="F10" s="60" t="s">
        <v>94</v>
      </c>
    </row>
    <row r="11" spans="1:7" ht="12" x14ac:dyDescent="0.2">
      <c r="A11" s="23" t="s">
        <v>43</v>
      </c>
      <c r="B11" s="27">
        <v>1771767.7619999999</v>
      </c>
      <c r="C11" s="85">
        <v>58585.432000000008</v>
      </c>
      <c r="D11" s="24">
        <f>SUM(D12:D13)</f>
        <v>76522.107999999993</v>
      </c>
      <c r="E11" s="145">
        <f t="shared" si="0"/>
        <v>130.61627334249235</v>
      </c>
      <c r="F11" s="59" t="s">
        <v>6</v>
      </c>
    </row>
    <row r="12" spans="1:7" ht="12" x14ac:dyDescent="0.2">
      <c r="A12" s="25" t="s">
        <v>44</v>
      </c>
      <c r="B12" s="17">
        <v>325200.73200000002</v>
      </c>
      <c r="C12" s="53">
        <v>58538.632000000005</v>
      </c>
      <c r="D12" s="26">
        <f>' T-04'!E12+' T-04'!F12+' T-04'!G12</f>
        <v>76412.362999999998</v>
      </c>
      <c r="E12" s="146">
        <f t="shared" si="0"/>
        <v>130.5332229150828</v>
      </c>
      <c r="F12" s="60" t="s">
        <v>28</v>
      </c>
    </row>
    <row r="13" spans="1:7" ht="12" x14ac:dyDescent="0.2">
      <c r="A13" s="25" t="s">
        <v>82</v>
      </c>
      <c r="B13" s="17">
        <v>1446567.03</v>
      </c>
      <c r="C13" s="53">
        <v>46.8</v>
      </c>
      <c r="D13" s="53">
        <f>' T-04'!G13</f>
        <v>109.745</v>
      </c>
      <c r="E13" s="146">
        <f t="shared" si="0"/>
        <v>234.49786324786328</v>
      </c>
      <c r="F13" s="60" t="s">
        <v>80</v>
      </c>
    </row>
    <row r="14" spans="1:7" ht="12" x14ac:dyDescent="0.2">
      <c r="A14" s="23" t="s">
        <v>45</v>
      </c>
      <c r="B14" s="27">
        <v>2237881.6030000001</v>
      </c>
      <c r="C14" s="85">
        <v>393978.45799999998</v>
      </c>
      <c r="D14" s="24">
        <f>' T-04'!E14+' T-04'!F14+' T-04'!G14</f>
        <v>482787.01399999997</v>
      </c>
      <c r="E14" s="145">
        <f t="shared" si="0"/>
        <v>122.54147509760547</v>
      </c>
      <c r="F14" s="59" t="s">
        <v>81</v>
      </c>
    </row>
    <row r="15" spans="1:7" ht="12" x14ac:dyDescent="0.2">
      <c r="A15" s="23" t="s">
        <v>46</v>
      </c>
      <c r="B15" s="27">
        <v>5798656.7200000007</v>
      </c>
      <c r="C15" s="85">
        <v>1644115.08</v>
      </c>
      <c r="D15" s="24">
        <f>SUM(D16:D20)</f>
        <v>1620282.6009999998</v>
      </c>
      <c r="E15" s="145">
        <f t="shared" si="0"/>
        <v>98.550437296639828</v>
      </c>
      <c r="F15" s="59" t="s">
        <v>4</v>
      </c>
    </row>
    <row r="16" spans="1:7" ht="12" x14ac:dyDescent="0.2">
      <c r="A16" s="25" t="s">
        <v>47</v>
      </c>
      <c r="B16" s="26">
        <v>1653655.8529999999</v>
      </c>
      <c r="C16" s="84">
        <v>434657.15100000001</v>
      </c>
      <c r="D16" s="26">
        <f>' T-04'!E16+' T-04'!F16+' T-04'!G16</f>
        <v>437314.39899999998</v>
      </c>
      <c r="E16" s="146">
        <f t="shared" si="0"/>
        <v>100.61134344480163</v>
      </c>
      <c r="F16" s="60" t="s">
        <v>29</v>
      </c>
    </row>
    <row r="17" spans="1:7" ht="12" x14ac:dyDescent="0.2">
      <c r="A17" s="25" t="s">
        <v>48</v>
      </c>
      <c r="B17" s="26">
        <v>757276.16600000008</v>
      </c>
      <c r="C17" s="84">
        <v>186780.73300000001</v>
      </c>
      <c r="D17" s="26">
        <f>' T-04'!E17+' T-04'!F17+' T-04'!G17</f>
        <v>200710.32800000001</v>
      </c>
      <c r="E17" s="146">
        <f t="shared" si="0"/>
        <v>107.45772584584515</v>
      </c>
      <c r="F17" s="60" t="s">
        <v>30</v>
      </c>
    </row>
    <row r="18" spans="1:7" ht="12" x14ac:dyDescent="0.2">
      <c r="A18" s="25" t="s">
        <v>49</v>
      </c>
      <c r="B18" s="26">
        <v>3254305.6320000002</v>
      </c>
      <c r="C18" s="84">
        <v>996653.70699999994</v>
      </c>
      <c r="D18" s="26">
        <f>' T-04'!E18+' T-04'!F18+' T-04'!G18</f>
        <v>957764.96099999989</v>
      </c>
      <c r="E18" s="146">
        <f t="shared" si="0"/>
        <v>96.098068393578956</v>
      </c>
      <c r="F18" s="60" t="s">
        <v>31</v>
      </c>
    </row>
    <row r="19" spans="1:7" ht="12" x14ac:dyDescent="0.2">
      <c r="A19" s="25" t="s">
        <v>50</v>
      </c>
      <c r="B19" s="26">
        <v>133004.80300000001</v>
      </c>
      <c r="C19" s="84">
        <v>25829.199000000001</v>
      </c>
      <c r="D19" s="26">
        <f>' T-04'!E19+' T-04'!F19+' T-04'!G19</f>
        <v>24422.512999999999</v>
      </c>
      <c r="E19" s="146">
        <f t="shared" si="0"/>
        <v>94.553892282915925</v>
      </c>
      <c r="F19" s="60" t="s">
        <v>32</v>
      </c>
    </row>
    <row r="20" spans="1:7" ht="12" x14ac:dyDescent="0.2">
      <c r="A20" s="25" t="s">
        <v>51</v>
      </c>
      <c r="B20" s="26">
        <v>414.26599999999996</v>
      </c>
      <c r="C20" s="84">
        <v>194.29</v>
      </c>
      <c r="D20" s="84">
        <f>' T-04'!G20</f>
        <v>70.400000000000006</v>
      </c>
      <c r="E20" s="146">
        <f t="shared" si="0"/>
        <v>36.234494827319992</v>
      </c>
      <c r="F20" s="60" t="s">
        <v>79</v>
      </c>
    </row>
    <row r="21" spans="1:7" ht="12" x14ac:dyDescent="0.2">
      <c r="A21" s="23" t="s">
        <v>52</v>
      </c>
      <c r="B21" s="24">
        <v>62534.516000000003</v>
      </c>
      <c r="C21" s="83">
        <v>13286.177</v>
      </c>
      <c r="D21" s="24">
        <f>' T-04'!E21+' T-04'!F21+' T-04'!G21</f>
        <v>9155.5339999999997</v>
      </c>
      <c r="E21" s="145">
        <f t="shared" si="0"/>
        <v>68.910221503145706</v>
      </c>
      <c r="F21" s="59" t="s">
        <v>1</v>
      </c>
    </row>
    <row r="22" spans="1:7" ht="12" x14ac:dyDescent="0.2">
      <c r="A22" s="29" t="s">
        <v>53</v>
      </c>
      <c r="B22" s="30">
        <v>239038.753</v>
      </c>
      <c r="C22" s="86">
        <v>72680.184999999998</v>
      </c>
      <c r="D22" s="30">
        <f>' T-04'!E22+' T-04'!F22+' T-04'!G22</f>
        <v>64910.483000000007</v>
      </c>
      <c r="E22" s="147">
        <f t="shared" si="0"/>
        <v>89.309738273230877</v>
      </c>
      <c r="F22" s="61" t="s">
        <v>3</v>
      </c>
      <c r="G22" s="64"/>
    </row>
  </sheetData>
  <mergeCells count="2">
    <mergeCell ref="A1:G1"/>
    <mergeCell ref="A2:G2"/>
  </mergeCells>
  <phoneticPr fontId="0" type="noConversion"/>
  <pageMargins left="0.51181102362204722" right="0.47244094488188981" top="0.21" bottom="0.15" header="0.11" footer="7.0000000000000007E-2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2"/>
  <sheetViews>
    <sheetView zoomScale="98" zoomScaleNormal="98" workbookViewId="0">
      <selection activeCell="L1" sqref="L1"/>
    </sheetView>
  </sheetViews>
  <sheetFormatPr defaultColWidth="8.85546875" defaultRowHeight="11.25" x14ac:dyDescent="0.2"/>
  <cols>
    <col min="1" max="1" width="20.42578125" style="5" customWidth="1"/>
    <col min="2" max="4" width="9" style="6" customWidth="1"/>
    <col min="5" max="5" width="8.28515625" style="7" customWidth="1"/>
    <col min="6" max="6" width="8.28515625" style="8" customWidth="1"/>
    <col min="7" max="7" width="8.28515625" style="5" customWidth="1"/>
    <col min="8" max="10" width="7.28515625" style="5" customWidth="1"/>
    <col min="11" max="11" width="17.7109375" style="5" customWidth="1"/>
    <col min="12" max="16384" width="8.85546875" style="5"/>
  </cols>
  <sheetData>
    <row r="1" spans="1:11" ht="15" customHeight="1" x14ac:dyDescent="0.2">
      <c r="A1" s="164" t="s">
        <v>100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</row>
    <row r="2" spans="1:11" ht="15" customHeight="1" x14ac:dyDescent="0.2">
      <c r="A2" s="164" t="s">
        <v>101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</row>
    <row r="3" spans="1:11" ht="24" customHeight="1" x14ac:dyDescent="0.2">
      <c r="A3" s="165"/>
      <c r="B3" s="162" t="s">
        <v>104</v>
      </c>
      <c r="C3" s="163"/>
      <c r="D3" s="163"/>
      <c r="E3" s="163"/>
      <c r="F3" s="163"/>
      <c r="G3" s="167"/>
      <c r="H3" s="168" t="s">
        <v>35</v>
      </c>
      <c r="I3" s="169"/>
      <c r="J3" s="170"/>
      <c r="K3" s="62"/>
    </row>
    <row r="4" spans="1:11" ht="50.25" customHeight="1" x14ac:dyDescent="0.2">
      <c r="A4" s="166"/>
      <c r="B4" s="12" t="s">
        <v>109</v>
      </c>
      <c r="C4" s="12" t="s">
        <v>110</v>
      </c>
      <c r="D4" s="12" t="s">
        <v>111</v>
      </c>
      <c r="E4" s="12" t="s">
        <v>112</v>
      </c>
      <c r="F4" s="12" t="s">
        <v>113</v>
      </c>
      <c r="G4" s="12" t="s">
        <v>114</v>
      </c>
      <c r="H4" s="13" t="s">
        <v>115</v>
      </c>
      <c r="I4" s="13" t="s">
        <v>116</v>
      </c>
      <c r="J4" s="13" t="s">
        <v>117</v>
      </c>
      <c r="K4" s="58"/>
    </row>
    <row r="5" spans="1:11" ht="12" x14ac:dyDescent="0.2">
      <c r="A5" s="23" t="s">
        <v>38</v>
      </c>
      <c r="B5" s="65">
        <v>1023053.691</v>
      </c>
      <c r="C5" s="43">
        <v>923258.28200000001</v>
      </c>
      <c r="D5" s="88">
        <v>1002142.8579999999</v>
      </c>
      <c r="E5" s="138">
        <f>E6+E11+E14+E15+E21+E22</f>
        <v>1159449.1099999999</v>
      </c>
      <c r="F5" s="141">
        <f>SUM(F6,F11,F14,F15,F21,F22)</f>
        <v>976901.12000000011</v>
      </c>
      <c r="G5" s="82">
        <f>SUM(G6,G11,G14,G15,G21,G22)</f>
        <v>979387.46400000015</v>
      </c>
      <c r="H5" s="130">
        <f>E5/B5*100</f>
        <v>113.33218580802715</v>
      </c>
      <c r="I5" s="77">
        <f>F5/C5*100</f>
        <v>105.81016591411417</v>
      </c>
      <c r="J5" s="122">
        <f>G5/D5*100</f>
        <v>97.729326331236521</v>
      </c>
      <c r="K5" s="59" t="s">
        <v>0</v>
      </c>
    </row>
    <row r="6" spans="1:11" ht="12" x14ac:dyDescent="0.2">
      <c r="A6" s="23" t="s">
        <v>74</v>
      </c>
      <c r="B6" s="65">
        <v>290145.21100000001</v>
      </c>
      <c r="C6" s="44">
        <v>267429.62199999997</v>
      </c>
      <c r="D6" s="91">
        <v>208234.66599999997</v>
      </c>
      <c r="E6" s="139">
        <f>SUM(E7:E10)</f>
        <v>356757.97499999998</v>
      </c>
      <c r="F6" s="68">
        <f>SUM(F7:F10)</f>
        <v>275657.82299999997</v>
      </c>
      <c r="G6" s="83">
        <f>SUM(G7:G10)</f>
        <v>229664.15599999999</v>
      </c>
      <c r="H6" s="131">
        <f t="shared" ref="H6:H22" si="0">E6/B6*100</f>
        <v>122.95842270510539</v>
      </c>
      <c r="I6" s="123">
        <f t="shared" ref="I6:I22" si="1">F6/C6*100</f>
        <v>103.07677247511498</v>
      </c>
      <c r="J6" s="124">
        <f t="shared" ref="J6:J22" si="2">G6/D6*100</f>
        <v>110.29102906429615</v>
      </c>
      <c r="K6" s="59" t="s">
        <v>5</v>
      </c>
    </row>
    <row r="7" spans="1:11" ht="12" x14ac:dyDescent="0.2">
      <c r="A7" s="25" t="s">
        <v>40</v>
      </c>
      <c r="B7" s="50">
        <v>33818.741999999998</v>
      </c>
      <c r="C7" s="47">
        <v>62170.616000000002</v>
      </c>
      <c r="D7" s="47">
        <v>66598.288</v>
      </c>
      <c r="E7" s="140">
        <v>85244.676000000007</v>
      </c>
      <c r="F7" s="142">
        <v>34652.307999999997</v>
      </c>
      <c r="G7" s="84">
        <v>80238.153000000006</v>
      </c>
      <c r="H7" s="133">
        <f t="shared" si="0"/>
        <v>252.06341501407712</v>
      </c>
      <c r="I7" s="127">
        <f t="shared" si="1"/>
        <v>55.737437119812348</v>
      </c>
      <c r="J7" s="128">
        <f t="shared" si="2"/>
        <v>120.48080425130449</v>
      </c>
      <c r="K7" s="60" t="s">
        <v>26</v>
      </c>
    </row>
    <row r="8" spans="1:11" ht="12" x14ac:dyDescent="0.2">
      <c r="A8" s="25" t="s">
        <v>41</v>
      </c>
      <c r="B8" s="48">
        <v>58190.743999999999</v>
      </c>
      <c r="C8" s="28">
        <v>5003.6639999999998</v>
      </c>
      <c r="D8" s="28">
        <v>3476.7669999999998</v>
      </c>
      <c r="E8" s="140">
        <v>5516.5330000000004</v>
      </c>
      <c r="F8" s="142">
        <v>5702.9549999999999</v>
      </c>
      <c r="G8" s="84">
        <v>3922.5279999999998</v>
      </c>
      <c r="H8" s="133">
        <f t="shared" si="0"/>
        <v>9.4800867299445439</v>
      </c>
      <c r="I8" s="127">
        <f t="shared" si="1"/>
        <v>113.97557869593162</v>
      </c>
      <c r="J8" s="128">
        <f t="shared" si="2"/>
        <v>112.82113526733313</v>
      </c>
      <c r="K8" s="60" t="s">
        <v>93</v>
      </c>
    </row>
    <row r="9" spans="1:11" ht="12" x14ac:dyDescent="0.2">
      <c r="A9" s="25" t="s">
        <v>42</v>
      </c>
      <c r="B9" s="48">
        <v>197240.353</v>
      </c>
      <c r="C9" s="28">
        <v>198319.897</v>
      </c>
      <c r="D9" s="28">
        <v>136380.07999999999</v>
      </c>
      <c r="E9" s="140">
        <v>265472.53999999998</v>
      </c>
      <c r="F9" s="142">
        <v>234536.09599999999</v>
      </c>
      <c r="G9" s="84">
        <v>144632.97399999999</v>
      </c>
      <c r="H9" s="133">
        <f t="shared" si="0"/>
        <v>134.59342166153999</v>
      </c>
      <c r="I9" s="127">
        <f t="shared" si="1"/>
        <v>118.26150555130633</v>
      </c>
      <c r="J9" s="128">
        <f t="shared" si="2"/>
        <v>106.05139254941045</v>
      </c>
      <c r="K9" s="60" t="s">
        <v>27</v>
      </c>
    </row>
    <row r="10" spans="1:11" ht="12" x14ac:dyDescent="0.2">
      <c r="A10" s="25" t="s">
        <v>39</v>
      </c>
      <c r="B10" s="50">
        <v>895.37199999999996</v>
      </c>
      <c r="C10" s="47">
        <v>1935.4449999999999</v>
      </c>
      <c r="D10" s="47">
        <v>1779.5309999999999</v>
      </c>
      <c r="E10" s="140">
        <v>524.226</v>
      </c>
      <c r="F10" s="142">
        <v>766.46400000000006</v>
      </c>
      <c r="G10" s="84">
        <v>870.50099999999998</v>
      </c>
      <c r="H10" s="133">
        <f t="shared" si="0"/>
        <v>58.548402228347548</v>
      </c>
      <c r="I10" s="127">
        <f t="shared" si="1"/>
        <v>39.601435328826192</v>
      </c>
      <c r="J10" s="128">
        <f t="shared" si="2"/>
        <v>48.917439482650202</v>
      </c>
      <c r="K10" s="60" t="s">
        <v>94</v>
      </c>
    </row>
    <row r="11" spans="1:11" ht="12" x14ac:dyDescent="0.2">
      <c r="A11" s="67" t="s">
        <v>43</v>
      </c>
      <c r="B11" s="66">
        <v>4415.5569999999998</v>
      </c>
      <c r="C11" s="46">
        <v>2841.1860000000001</v>
      </c>
      <c r="D11" s="85">
        <v>51328.689000000006</v>
      </c>
      <c r="E11" s="139">
        <f>SUM(E12:E13)</f>
        <v>8021.4719999999998</v>
      </c>
      <c r="F11" s="68">
        <f>SUM(F12:F13)</f>
        <v>2869.875</v>
      </c>
      <c r="G11" s="83">
        <f>SUM(G12:G13)</f>
        <v>65630.760999999999</v>
      </c>
      <c r="H11" s="131">
        <f t="shared" si="0"/>
        <v>181.66387615424281</v>
      </c>
      <c r="I11" s="123">
        <f t="shared" si="1"/>
        <v>101.00975437722133</v>
      </c>
      <c r="J11" s="124">
        <f t="shared" si="2"/>
        <v>127.86370016191138</v>
      </c>
      <c r="K11" s="59" t="s">
        <v>6</v>
      </c>
    </row>
    <row r="12" spans="1:11" ht="12" x14ac:dyDescent="0.2">
      <c r="A12" s="25" t="s">
        <v>44</v>
      </c>
      <c r="B12" s="48">
        <v>4415.5569999999998</v>
      </c>
      <c r="C12" s="28">
        <v>2841.1860000000001</v>
      </c>
      <c r="D12" s="90">
        <v>51281.889000000003</v>
      </c>
      <c r="E12" s="140">
        <v>8021.4719999999998</v>
      </c>
      <c r="F12" s="142">
        <v>2869.875</v>
      </c>
      <c r="G12" s="84">
        <v>65521.016000000003</v>
      </c>
      <c r="H12" s="133">
        <f t="shared" si="0"/>
        <v>181.66387615424281</v>
      </c>
      <c r="I12" s="127">
        <f t="shared" si="1"/>
        <v>101.00975437722133</v>
      </c>
      <c r="J12" s="128">
        <f t="shared" si="2"/>
        <v>127.76638551672697</v>
      </c>
      <c r="K12" s="60" t="s">
        <v>28</v>
      </c>
    </row>
    <row r="13" spans="1:11" ht="12" x14ac:dyDescent="0.2">
      <c r="A13" s="25" t="s">
        <v>82</v>
      </c>
      <c r="B13" s="48" t="s">
        <v>72</v>
      </c>
      <c r="C13" s="28" t="s">
        <v>72</v>
      </c>
      <c r="D13" s="113">
        <v>46.8</v>
      </c>
      <c r="E13" s="48" t="s">
        <v>72</v>
      </c>
      <c r="F13" s="28" t="s">
        <v>72</v>
      </c>
      <c r="G13" s="53">
        <v>109.745</v>
      </c>
      <c r="H13" s="48" t="s">
        <v>72</v>
      </c>
      <c r="I13" s="127" t="s">
        <v>72</v>
      </c>
      <c r="J13" s="128">
        <f>G13/D13*100</f>
        <v>234.49786324786328</v>
      </c>
      <c r="K13" s="60" t="s">
        <v>80</v>
      </c>
    </row>
    <row r="14" spans="1:11" ht="12" x14ac:dyDescent="0.2">
      <c r="A14" s="23" t="s">
        <v>45</v>
      </c>
      <c r="B14" s="65">
        <v>150505.44099999999</v>
      </c>
      <c r="C14" s="44">
        <v>62809.078999999998</v>
      </c>
      <c r="D14" s="44">
        <v>180663.93799999999</v>
      </c>
      <c r="E14" s="139">
        <v>161951.576</v>
      </c>
      <c r="F14" s="68">
        <v>171391.64799999999</v>
      </c>
      <c r="G14" s="83">
        <v>149443.79</v>
      </c>
      <c r="H14" s="131">
        <f t="shared" si="0"/>
        <v>107.60513036867552</v>
      </c>
      <c r="I14" s="123">
        <f t="shared" si="1"/>
        <v>272.8771870703597</v>
      </c>
      <c r="J14" s="128">
        <f t="shared" si="2"/>
        <v>82.719214279498331</v>
      </c>
      <c r="K14" s="59" t="s">
        <v>81</v>
      </c>
    </row>
    <row r="15" spans="1:11" ht="12" x14ac:dyDescent="0.2">
      <c r="A15" s="67" t="s">
        <v>46</v>
      </c>
      <c r="B15" s="65">
        <v>556920.98899999994</v>
      </c>
      <c r="C15" s="44">
        <v>560241.70700000005</v>
      </c>
      <c r="D15" s="91">
        <v>526952.38399999996</v>
      </c>
      <c r="E15" s="139">
        <f>SUM(E16:E20)</f>
        <v>610734.65</v>
      </c>
      <c r="F15" s="68">
        <f>SUM(F16:F20)</f>
        <v>506885.87500000006</v>
      </c>
      <c r="G15" s="83">
        <f>SUM(G16:G20)</f>
        <v>502662.076</v>
      </c>
      <c r="H15" s="131">
        <f t="shared" si="0"/>
        <v>109.66271016228481</v>
      </c>
      <c r="I15" s="123">
        <f t="shared" si="1"/>
        <v>90.476283480265778</v>
      </c>
      <c r="J15" s="124">
        <f t="shared" si="2"/>
        <v>95.390416907194421</v>
      </c>
      <c r="K15" s="59" t="s">
        <v>4</v>
      </c>
    </row>
    <row r="16" spans="1:11" ht="12" x14ac:dyDescent="0.2">
      <c r="A16" s="25" t="s">
        <v>47</v>
      </c>
      <c r="B16" s="50">
        <v>178354.06599999999</v>
      </c>
      <c r="C16" s="47">
        <v>124921.27</v>
      </c>
      <c r="D16" s="47">
        <v>131381.815</v>
      </c>
      <c r="E16" s="140">
        <v>209345.8</v>
      </c>
      <c r="F16" s="142">
        <v>106494.501</v>
      </c>
      <c r="G16" s="84">
        <v>121474.098</v>
      </c>
      <c r="H16" s="133">
        <f t="shared" si="0"/>
        <v>117.37652227115471</v>
      </c>
      <c r="I16" s="127">
        <f t="shared" si="1"/>
        <v>85.24929421546868</v>
      </c>
      <c r="J16" s="128">
        <f t="shared" si="2"/>
        <v>92.458836864142881</v>
      </c>
      <c r="K16" s="60" t="s">
        <v>29</v>
      </c>
    </row>
    <row r="17" spans="1:11" ht="12" x14ac:dyDescent="0.2">
      <c r="A17" s="25" t="s">
        <v>48</v>
      </c>
      <c r="B17" s="48">
        <v>64278.398000000001</v>
      </c>
      <c r="C17" s="28">
        <v>60267.582999999999</v>
      </c>
      <c r="D17" s="28">
        <v>62234.752</v>
      </c>
      <c r="E17" s="140">
        <v>84391.118000000002</v>
      </c>
      <c r="F17" s="142">
        <v>60976.196000000004</v>
      </c>
      <c r="G17" s="84">
        <v>55343.014000000003</v>
      </c>
      <c r="H17" s="133">
        <f t="shared" si="0"/>
        <v>131.29001441510724</v>
      </c>
      <c r="I17" s="127">
        <f t="shared" si="1"/>
        <v>101.17577802979092</v>
      </c>
      <c r="J17" s="128">
        <f t="shared" si="2"/>
        <v>88.926222442406456</v>
      </c>
      <c r="K17" s="60" t="s">
        <v>30</v>
      </c>
    </row>
    <row r="18" spans="1:11" ht="12" x14ac:dyDescent="0.2">
      <c r="A18" s="25" t="s">
        <v>49</v>
      </c>
      <c r="B18" s="48">
        <v>302858.61800000002</v>
      </c>
      <c r="C18" s="28">
        <v>366743.36900000001</v>
      </c>
      <c r="D18" s="28">
        <v>327051.71999999997</v>
      </c>
      <c r="E18" s="140">
        <v>306050.33500000002</v>
      </c>
      <c r="F18" s="142">
        <v>327898.93900000001</v>
      </c>
      <c r="G18" s="84">
        <v>323815.68699999998</v>
      </c>
      <c r="H18" s="133">
        <f t="shared" si="0"/>
        <v>101.0538636876432</v>
      </c>
      <c r="I18" s="127">
        <f t="shared" si="1"/>
        <v>89.408280208060148</v>
      </c>
      <c r="J18" s="128">
        <f t="shared" si="2"/>
        <v>99.010543959224549</v>
      </c>
      <c r="K18" s="60" t="s">
        <v>31</v>
      </c>
    </row>
    <row r="19" spans="1:11" ht="12" x14ac:dyDescent="0.2">
      <c r="A19" s="25" t="s">
        <v>50</v>
      </c>
      <c r="B19" s="50">
        <v>11429.906999999999</v>
      </c>
      <c r="C19" s="47">
        <v>8115.1949999999997</v>
      </c>
      <c r="D19" s="47">
        <v>6284.0969999999998</v>
      </c>
      <c r="E19" s="140">
        <v>10947.397000000001</v>
      </c>
      <c r="F19" s="142">
        <v>11516.239</v>
      </c>
      <c r="G19" s="84">
        <v>1958.877</v>
      </c>
      <c r="H19" s="133">
        <f t="shared" si="0"/>
        <v>95.778530831440719</v>
      </c>
      <c r="I19" s="127">
        <f t="shared" si="1"/>
        <v>141.90957826644956</v>
      </c>
      <c r="J19" s="128">
        <f t="shared" si="2"/>
        <v>31.171972679606952</v>
      </c>
      <c r="K19" s="60" t="s">
        <v>32</v>
      </c>
    </row>
    <row r="20" spans="1:11" ht="12" x14ac:dyDescent="0.2">
      <c r="A20" s="25" t="s">
        <v>51</v>
      </c>
      <c r="B20" s="50" t="s">
        <v>72</v>
      </c>
      <c r="C20" s="47">
        <v>194.29</v>
      </c>
      <c r="D20" s="129" t="s">
        <v>72</v>
      </c>
      <c r="E20" s="48" t="s">
        <v>72</v>
      </c>
      <c r="F20" s="28" t="s">
        <v>72</v>
      </c>
      <c r="G20" s="129">
        <v>70.400000000000006</v>
      </c>
      <c r="H20" s="50" t="s">
        <v>72</v>
      </c>
      <c r="I20" s="28" t="s">
        <v>72</v>
      </c>
      <c r="J20" s="129" t="s">
        <v>72</v>
      </c>
      <c r="K20" s="60" t="s">
        <v>79</v>
      </c>
    </row>
    <row r="21" spans="1:11" ht="12" x14ac:dyDescent="0.2">
      <c r="A21" s="23" t="s">
        <v>52</v>
      </c>
      <c r="B21" s="66">
        <v>3849.6579999999999</v>
      </c>
      <c r="C21" s="46">
        <v>3897.4059999999999</v>
      </c>
      <c r="D21" s="46">
        <v>5539.1130000000003</v>
      </c>
      <c r="E21" s="66">
        <v>2518.7109999999998</v>
      </c>
      <c r="F21" s="68">
        <v>3500.268</v>
      </c>
      <c r="G21" s="83">
        <v>3136.5549999999998</v>
      </c>
      <c r="H21" s="131">
        <f t="shared" si="0"/>
        <v>65.426876881011239</v>
      </c>
      <c r="I21" s="123">
        <f t="shared" si="1"/>
        <v>89.810196833483602</v>
      </c>
      <c r="J21" s="124">
        <f t="shared" si="2"/>
        <v>56.625582471417346</v>
      </c>
      <c r="K21" s="59" t="s">
        <v>1</v>
      </c>
    </row>
    <row r="22" spans="1:11" ht="12" x14ac:dyDescent="0.2">
      <c r="A22" s="29" t="s">
        <v>53</v>
      </c>
      <c r="B22" s="63">
        <v>17216.834999999999</v>
      </c>
      <c r="C22" s="51">
        <v>26039.281999999999</v>
      </c>
      <c r="D22" s="51">
        <v>29424.067999999999</v>
      </c>
      <c r="E22" s="63">
        <v>19464.725999999999</v>
      </c>
      <c r="F22" s="143">
        <v>16595.631000000001</v>
      </c>
      <c r="G22" s="86">
        <v>28850.126</v>
      </c>
      <c r="H22" s="132">
        <f t="shared" si="0"/>
        <v>113.0563544344823</v>
      </c>
      <c r="I22" s="125">
        <f t="shared" si="1"/>
        <v>63.733059152706296</v>
      </c>
      <c r="J22" s="126">
        <f t="shared" si="2"/>
        <v>98.049413153884785</v>
      </c>
      <c r="K22" s="61" t="s">
        <v>3</v>
      </c>
    </row>
  </sheetData>
  <mergeCells count="5">
    <mergeCell ref="A3:A4"/>
    <mergeCell ref="B3:G3"/>
    <mergeCell ref="A1:K1"/>
    <mergeCell ref="A2:K2"/>
    <mergeCell ref="H3:J3"/>
  </mergeCells>
  <phoneticPr fontId="0" type="noConversion"/>
  <pageMargins left="0.51181102362204722" right="0.47244094488188981" top="0.21" bottom="0.15" header="0.11" footer="7.0000000000000007E-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3"/>
  <sheetViews>
    <sheetView zoomScale="112" zoomScaleNormal="112" workbookViewId="0">
      <selection activeCell="O6" sqref="O6"/>
    </sheetView>
  </sheetViews>
  <sheetFormatPr defaultColWidth="8.85546875" defaultRowHeight="11.25" x14ac:dyDescent="0.2"/>
  <cols>
    <col min="1" max="1" width="14.7109375" style="5" customWidth="1"/>
    <col min="2" max="2" width="7.85546875" style="5" bestFit="1" customWidth="1"/>
    <col min="3" max="7" width="10" style="6" customWidth="1"/>
    <col min="8" max="16384" width="8.85546875" style="5"/>
  </cols>
  <sheetData>
    <row r="1" spans="1:7" ht="15" customHeight="1" x14ac:dyDescent="0.2">
      <c r="A1" s="164" t="s">
        <v>90</v>
      </c>
      <c r="B1" s="164"/>
      <c r="C1" s="164"/>
      <c r="D1" s="164"/>
      <c r="E1" s="164"/>
      <c r="F1" s="164"/>
      <c r="G1" s="164"/>
    </row>
    <row r="2" spans="1:7" ht="15" customHeight="1" x14ac:dyDescent="0.2">
      <c r="A2" s="171" t="s">
        <v>97</v>
      </c>
      <c r="B2" s="171"/>
      <c r="C2" s="171"/>
      <c r="D2" s="171"/>
      <c r="E2" s="171"/>
      <c r="F2" s="171"/>
      <c r="G2" s="171"/>
    </row>
    <row r="3" spans="1:7" s="11" customFormat="1" ht="30" customHeight="1" x14ac:dyDescent="0.2">
      <c r="A3" s="9"/>
      <c r="B3" s="177" t="s">
        <v>75</v>
      </c>
      <c r="C3" s="174" t="s">
        <v>105</v>
      </c>
      <c r="D3" s="175"/>
      <c r="E3" s="176"/>
      <c r="F3" s="172" t="s">
        <v>33</v>
      </c>
      <c r="G3" s="71"/>
    </row>
    <row r="4" spans="1:7" s="11" customFormat="1" ht="26.25" customHeight="1" x14ac:dyDescent="0.2">
      <c r="A4" s="21"/>
      <c r="B4" s="178"/>
      <c r="C4" s="106">
        <v>2018</v>
      </c>
      <c r="D4" s="12" t="s">
        <v>106</v>
      </c>
      <c r="E4" s="12" t="s">
        <v>107</v>
      </c>
      <c r="F4" s="173"/>
      <c r="G4" s="58"/>
    </row>
    <row r="5" spans="1:7" s="34" customFormat="1" ht="12" x14ac:dyDescent="0.2">
      <c r="A5" s="35" t="s">
        <v>76</v>
      </c>
      <c r="B5" s="40" t="s">
        <v>54</v>
      </c>
      <c r="C5" s="73">
        <v>56078.237999999998</v>
      </c>
      <c r="D5" s="148">
        <v>7566.74</v>
      </c>
      <c r="E5" s="155">
        <f>'Т-06'!G5+'Т-06'!H5+'Т-06'!I5</f>
        <v>7106</v>
      </c>
      <c r="F5" s="69" t="s">
        <v>87</v>
      </c>
      <c r="G5" s="38" t="s">
        <v>10</v>
      </c>
    </row>
    <row r="6" spans="1:7" s="34" customFormat="1" ht="24" x14ac:dyDescent="0.2">
      <c r="A6" s="36" t="s">
        <v>77</v>
      </c>
      <c r="B6" s="40" t="s">
        <v>54</v>
      </c>
      <c r="C6" s="26">
        <v>8350.3179999999993</v>
      </c>
      <c r="D6" s="149">
        <v>4201.0680000000002</v>
      </c>
      <c r="E6" s="90">
        <f>'Т-06'!G6+'Т-06'!H6+'Т-06'!I6</f>
        <v>2966</v>
      </c>
      <c r="F6" s="152" t="s">
        <v>87</v>
      </c>
      <c r="G6" s="38" t="s">
        <v>11</v>
      </c>
    </row>
    <row r="7" spans="1:7" s="34" customFormat="1" ht="12" x14ac:dyDescent="0.2">
      <c r="A7" s="35" t="s">
        <v>55</v>
      </c>
      <c r="B7" s="40" t="s">
        <v>54</v>
      </c>
      <c r="C7" s="26">
        <v>18910.38</v>
      </c>
      <c r="D7" s="140">
        <v>132</v>
      </c>
      <c r="E7" s="90">
        <f>'Т-06'!G7+'Т-06'!H7+'Т-06'!I7</f>
        <v>4611</v>
      </c>
      <c r="F7" s="69" t="s">
        <v>87</v>
      </c>
      <c r="G7" s="38" t="s">
        <v>12</v>
      </c>
    </row>
    <row r="8" spans="1:7" s="34" customFormat="1" ht="12" x14ac:dyDescent="0.2">
      <c r="A8" s="35" t="s">
        <v>56</v>
      </c>
      <c r="B8" s="40" t="s">
        <v>54</v>
      </c>
      <c r="C8" s="26">
        <v>1907.193</v>
      </c>
      <c r="D8" s="140">
        <v>400.93</v>
      </c>
      <c r="E8" s="90">
        <f>'Т-06'!G8+'Т-06'!H8+'Т-06'!I8</f>
        <v>384</v>
      </c>
      <c r="F8" s="69" t="s">
        <v>87</v>
      </c>
      <c r="G8" s="38" t="s">
        <v>13</v>
      </c>
    </row>
    <row r="9" spans="1:7" s="34" customFormat="1" ht="12" x14ac:dyDescent="0.2">
      <c r="A9" s="37" t="s">
        <v>57</v>
      </c>
      <c r="B9" s="40" t="s">
        <v>54</v>
      </c>
      <c r="C9" s="26">
        <v>8985.982</v>
      </c>
      <c r="D9" s="140">
        <v>1298.25</v>
      </c>
      <c r="E9" s="90">
        <f>'Т-06'!G9+'Т-06'!H9+'Т-06'!I9</f>
        <v>1304</v>
      </c>
      <c r="F9" s="69" t="s">
        <v>87</v>
      </c>
      <c r="G9" s="38" t="s">
        <v>25</v>
      </c>
    </row>
    <row r="10" spans="1:7" s="34" customFormat="1" ht="12" x14ac:dyDescent="0.2">
      <c r="A10" s="37" t="s">
        <v>78</v>
      </c>
      <c r="B10" s="40" t="s">
        <v>54</v>
      </c>
      <c r="C10" s="26">
        <v>21574.5677</v>
      </c>
      <c r="D10" s="140" t="s">
        <v>72</v>
      </c>
      <c r="E10" s="90" t="s">
        <v>72</v>
      </c>
      <c r="F10" s="69" t="s">
        <v>87</v>
      </c>
      <c r="G10" s="38" t="s">
        <v>83</v>
      </c>
    </row>
    <row r="11" spans="1:7" s="34" customFormat="1" ht="12" x14ac:dyDescent="0.2">
      <c r="A11" s="35" t="s">
        <v>59</v>
      </c>
      <c r="B11" s="40" t="s">
        <v>54</v>
      </c>
      <c r="C11" s="26">
        <v>17141.243399999999</v>
      </c>
      <c r="D11" s="140">
        <v>9991.6959999999999</v>
      </c>
      <c r="E11" s="90">
        <f>'Т-06'!G11+'Т-06'!H11+'Т-06'!I11</f>
        <v>10181.879000000001</v>
      </c>
      <c r="F11" s="69" t="s">
        <v>87</v>
      </c>
      <c r="G11" s="38" t="s">
        <v>14</v>
      </c>
    </row>
    <row r="12" spans="1:7" s="34" customFormat="1" ht="12" x14ac:dyDescent="0.2">
      <c r="A12" s="35" t="s">
        <v>60</v>
      </c>
      <c r="B12" s="40" t="s">
        <v>54</v>
      </c>
      <c r="C12" s="26">
        <v>12903.076000000001</v>
      </c>
      <c r="D12" s="140">
        <v>566.63</v>
      </c>
      <c r="E12" s="90">
        <f>'Т-06'!G12+'Т-06'!H12+'Т-06'!I12</f>
        <v>409.21600000000001</v>
      </c>
      <c r="F12" s="69" t="s">
        <v>87</v>
      </c>
      <c r="G12" s="38" t="s">
        <v>84</v>
      </c>
    </row>
    <row r="13" spans="1:7" s="34" customFormat="1" ht="12" x14ac:dyDescent="0.2">
      <c r="A13" s="35" t="s">
        <v>61</v>
      </c>
      <c r="B13" s="40" t="s">
        <v>54</v>
      </c>
      <c r="C13" s="135">
        <v>90547.206000000006</v>
      </c>
      <c r="D13" s="140">
        <v>0.72</v>
      </c>
      <c r="E13" s="90">
        <f>SUM('Т-06'!G13,'Т-06'!H13,'Т-06'!I13)</f>
        <v>1.5960000000000001</v>
      </c>
      <c r="F13" s="69" t="s">
        <v>87</v>
      </c>
      <c r="G13" s="38" t="s">
        <v>15</v>
      </c>
    </row>
    <row r="14" spans="1:7" s="34" customFormat="1" ht="12" x14ac:dyDescent="0.2">
      <c r="A14" s="35" t="s">
        <v>62</v>
      </c>
      <c r="B14" s="40" t="s">
        <v>54</v>
      </c>
      <c r="C14" s="135">
        <v>1445.0915</v>
      </c>
      <c r="D14" s="140">
        <v>441.21299999999997</v>
      </c>
      <c r="E14" s="90">
        <f>'Т-06'!G14+'Т-06'!H14+'Т-06'!I14</f>
        <v>197.70100000000002</v>
      </c>
      <c r="F14" s="69" t="s">
        <v>87</v>
      </c>
      <c r="G14" s="38" t="s">
        <v>23</v>
      </c>
    </row>
    <row r="15" spans="1:7" s="34" customFormat="1" ht="12" x14ac:dyDescent="0.2">
      <c r="A15" s="35" t="s">
        <v>63</v>
      </c>
      <c r="B15" s="40" t="s">
        <v>54</v>
      </c>
      <c r="C15" s="137">
        <v>13249.749000000002</v>
      </c>
      <c r="D15" s="140">
        <v>3518.2150000000001</v>
      </c>
      <c r="E15" s="90">
        <f>'Т-06'!G15+'Т-06'!H15+'Т-06'!I15</f>
        <v>3174.1990000000001</v>
      </c>
      <c r="F15" s="69" t="s">
        <v>87</v>
      </c>
      <c r="G15" s="38" t="s">
        <v>16</v>
      </c>
    </row>
    <row r="16" spans="1:7" s="34" customFormat="1" ht="12" x14ac:dyDescent="0.2">
      <c r="A16" s="35" t="s">
        <v>64</v>
      </c>
      <c r="B16" s="40" t="s">
        <v>54</v>
      </c>
      <c r="C16" s="135">
        <v>761.2879999999999</v>
      </c>
      <c r="D16" s="140">
        <v>267.94</v>
      </c>
      <c r="E16" s="90">
        <f>'Т-06'!G16+'Т-06'!H16+'Т-06'!I16</f>
        <v>616.17700000000013</v>
      </c>
      <c r="F16" s="69" t="s">
        <v>87</v>
      </c>
      <c r="G16" s="38" t="s">
        <v>17</v>
      </c>
    </row>
    <row r="17" spans="1:7" s="34" customFormat="1" ht="24" x14ac:dyDescent="0.2">
      <c r="A17" s="35" t="s">
        <v>65</v>
      </c>
      <c r="B17" s="41" t="s">
        <v>118</v>
      </c>
      <c r="C17" s="135">
        <v>161911.329</v>
      </c>
      <c r="D17" s="150">
        <v>39694.232000000004</v>
      </c>
      <c r="E17" s="90">
        <f>'Т-06'!G17+'Т-06'!H17+'Т-06'!I17</f>
        <v>41683.887000000002</v>
      </c>
      <c r="F17" s="153" t="s">
        <v>86</v>
      </c>
      <c r="G17" s="38" t="s">
        <v>18</v>
      </c>
    </row>
    <row r="18" spans="1:7" s="34" customFormat="1" ht="12" x14ac:dyDescent="0.2">
      <c r="A18" s="35" t="s">
        <v>67</v>
      </c>
      <c r="B18" s="41" t="s">
        <v>66</v>
      </c>
      <c r="C18" s="135">
        <v>1610995.145</v>
      </c>
      <c r="D18" s="140">
        <v>477104.185</v>
      </c>
      <c r="E18" s="90">
        <f>'Т-06'!G18+'Т-06'!H18+'Т-06'!I18</f>
        <v>464008.93999999994</v>
      </c>
      <c r="F18" s="153" t="s">
        <v>22</v>
      </c>
      <c r="G18" s="38" t="s">
        <v>19</v>
      </c>
    </row>
    <row r="19" spans="1:7" s="34" customFormat="1" ht="12" x14ac:dyDescent="0.2">
      <c r="A19" s="35" t="s">
        <v>68</v>
      </c>
      <c r="B19" s="41" t="s">
        <v>66</v>
      </c>
      <c r="C19" s="135">
        <v>253657.59</v>
      </c>
      <c r="D19" s="140">
        <v>54322.39</v>
      </c>
      <c r="E19" s="90">
        <f>'Т-06'!G19+'Т-06'!H19+'Т-06'!I19</f>
        <v>37828.959999999999</v>
      </c>
      <c r="F19" s="153" t="s">
        <v>22</v>
      </c>
      <c r="G19" s="38" t="s">
        <v>24</v>
      </c>
    </row>
    <row r="20" spans="1:7" s="34" customFormat="1" ht="12" x14ac:dyDescent="0.2">
      <c r="A20" s="35" t="s">
        <v>69</v>
      </c>
      <c r="B20" s="41" t="s">
        <v>66</v>
      </c>
      <c r="C20" s="135">
        <v>5588.58</v>
      </c>
      <c r="D20" s="140">
        <v>99.02</v>
      </c>
      <c r="E20" s="90">
        <f>'Т-06'!G20+'Т-06'!H20+'Т-06'!I20</f>
        <v>2418.75</v>
      </c>
      <c r="F20" s="153" t="s">
        <v>22</v>
      </c>
      <c r="G20" s="38" t="s">
        <v>20</v>
      </c>
    </row>
    <row r="21" spans="1:7" s="34" customFormat="1" ht="12" x14ac:dyDescent="0.2">
      <c r="A21" s="35" t="s">
        <v>52</v>
      </c>
      <c r="B21" s="41" t="s">
        <v>58</v>
      </c>
      <c r="C21" s="135">
        <v>240269</v>
      </c>
      <c r="D21" s="140">
        <v>52274</v>
      </c>
      <c r="E21" s="90">
        <f>'Т-06'!G21+'Т-06'!H21+'Т-06'!I21</f>
        <v>33158</v>
      </c>
      <c r="F21" s="153" t="s">
        <v>9</v>
      </c>
      <c r="G21" s="38" t="s">
        <v>1</v>
      </c>
    </row>
    <row r="22" spans="1:7" s="34" customFormat="1" ht="12" x14ac:dyDescent="0.2">
      <c r="A22" s="35" t="s">
        <v>70</v>
      </c>
      <c r="B22" s="40" t="s">
        <v>58</v>
      </c>
      <c r="C22" s="135">
        <v>41750</v>
      </c>
      <c r="D22" s="140">
        <v>7750</v>
      </c>
      <c r="E22" s="90">
        <f>'Т-06'!G22+'Т-06'!H22+'Т-06'!I22</f>
        <v>12500</v>
      </c>
      <c r="F22" s="153" t="s">
        <v>9</v>
      </c>
      <c r="G22" s="38" t="s">
        <v>21</v>
      </c>
    </row>
    <row r="23" spans="1:7" s="34" customFormat="1" ht="17.25" customHeight="1" x14ac:dyDescent="0.2">
      <c r="A23" s="81" t="s">
        <v>71</v>
      </c>
      <c r="B23" s="42" t="s">
        <v>58</v>
      </c>
      <c r="C23" s="136">
        <v>733813</v>
      </c>
      <c r="D23" s="151">
        <v>264002</v>
      </c>
      <c r="E23" s="54">
        <f>'Т-06'!G23+'Т-06'!H23+'Т-06'!I23</f>
        <v>235579.2</v>
      </c>
      <c r="F23" s="154" t="s">
        <v>9</v>
      </c>
      <c r="G23" s="39" t="s">
        <v>85</v>
      </c>
    </row>
  </sheetData>
  <mergeCells count="5">
    <mergeCell ref="A1:G1"/>
    <mergeCell ref="A2:G2"/>
    <mergeCell ref="F3:F4"/>
    <mergeCell ref="C3:E3"/>
    <mergeCell ref="B3:B4"/>
  </mergeCells>
  <phoneticPr fontId="0" type="noConversion"/>
  <printOptions horizontalCentered="1"/>
  <pageMargins left="0.18" right="0.11" top="0.98425196850393704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23"/>
  <sheetViews>
    <sheetView zoomScaleNormal="100" workbookViewId="0">
      <selection activeCell="L4" sqref="L4"/>
    </sheetView>
  </sheetViews>
  <sheetFormatPr defaultColWidth="8.85546875" defaultRowHeight="11.25" x14ac:dyDescent="0.2"/>
  <cols>
    <col min="1" max="1" width="14.7109375" style="5" customWidth="1"/>
    <col min="2" max="2" width="7.85546875" style="5" bestFit="1" customWidth="1"/>
    <col min="3" max="8" width="10" style="6" customWidth="1"/>
    <col min="9" max="9" width="10" style="103" customWidth="1"/>
    <col min="10" max="10" width="8.42578125" style="7" bestFit="1" customWidth="1"/>
    <col min="11" max="11" width="14.7109375" style="8" customWidth="1"/>
    <col min="12" max="16384" width="8.85546875" style="5"/>
  </cols>
  <sheetData>
    <row r="1" spans="1:11" ht="12.75" customHeight="1" x14ac:dyDescent="0.2">
      <c r="A1" s="164" t="s">
        <v>102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</row>
    <row r="2" spans="1:11" ht="17.45" customHeight="1" x14ac:dyDescent="0.2">
      <c r="A2" s="171" t="s">
        <v>103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</row>
    <row r="3" spans="1:11" s="11" customFormat="1" ht="24" customHeight="1" x14ac:dyDescent="0.2">
      <c r="A3" s="9"/>
      <c r="B3" s="177" t="s">
        <v>75</v>
      </c>
      <c r="C3" s="174" t="s">
        <v>105</v>
      </c>
      <c r="D3" s="175"/>
      <c r="E3" s="175"/>
      <c r="F3" s="175"/>
      <c r="G3" s="175"/>
      <c r="H3" s="175"/>
      <c r="I3" s="175"/>
      <c r="J3" s="172" t="s">
        <v>33</v>
      </c>
      <c r="K3" s="31"/>
    </row>
    <row r="4" spans="1:11" s="11" customFormat="1" ht="19.899999999999999" customHeight="1" x14ac:dyDescent="0.2">
      <c r="A4" s="21"/>
      <c r="B4" s="178"/>
      <c r="C4" s="106">
        <v>2018</v>
      </c>
      <c r="D4" s="12" t="s">
        <v>109</v>
      </c>
      <c r="E4" s="12" t="s">
        <v>110</v>
      </c>
      <c r="F4" s="12" t="s">
        <v>111</v>
      </c>
      <c r="G4" s="12" t="s">
        <v>112</v>
      </c>
      <c r="H4" s="12" t="s">
        <v>113</v>
      </c>
      <c r="I4" s="12" t="s">
        <v>114</v>
      </c>
      <c r="J4" s="173"/>
      <c r="K4" s="22"/>
    </row>
    <row r="5" spans="1:11" s="34" customFormat="1" ht="10.9" customHeight="1" x14ac:dyDescent="0.2">
      <c r="A5" s="35" t="s">
        <v>76</v>
      </c>
      <c r="B5" s="40" t="s">
        <v>54</v>
      </c>
      <c r="C5" s="73">
        <v>56078.238000000005</v>
      </c>
      <c r="D5" s="96">
        <v>1699.18</v>
      </c>
      <c r="E5" s="70">
        <v>3902.56</v>
      </c>
      <c r="F5" s="89">
        <v>1965</v>
      </c>
      <c r="G5" s="96">
        <v>3336</v>
      </c>
      <c r="H5" s="70">
        <v>1292</v>
      </c>
      <c r="I5" s="89">
        <v>2478</v>
      </c>
      <c r="J5" s="32" t="s">
        <v>87</v>
      </c>
      <c r="K5" s="38" t="s">
        <v>10</v>
      </c>
    </row>
    <row r="6" spans="1:11" s="34" customFormat="1" ht="24" x14ac:dyDescent="0.2">
      <c r="A6" s="36" t="s">
        <v>77</v>
      </c>
      <c r="B6" s="40" t="s">
        <v>54</v>
      </c>
      <c r="C6" s="74">
        <v>8350.3179999999993</v>
      </c>
      <c r="D6" s="97">
        <v>86.927999999999997</v>
      </c>
      <c r="E6" s="98">
        <v>509</v>
      </c>
      <c r="F6" s="99">
        <v>3605.14</v>
      </c>
      <c r="G6" s="97">
        <v>72</v>
      </c>
      <c r="H6" s="98">
        <v>6</v>
      </c>
      <c r="I6" s="99">
        <v>2888</v>
      </c>
      <c r="J6" s="32" t="s">
        <v>87</v>
      </c>
      <c r="K6" s="38" t="s">
        <v>11</v>
      </c>
    </row>
    <row r="7" spans="1:11" s="34" customFormat="1" ht="10.9" customHeight="1" x14ac:dyDescent="0.2">
      <c r="A7" s="35" t="s">
        <v>55</v>
      </c>
      <c r="B7" s="40" t="s">
        <v>54</v>
      </c>
      <c r="C7" s="74">
        <v>18910.38</v>
      </c>
      <c r="D7" s="97">
        <v>49</v>
      </c>
      <c r="E7" s="98">
        <v>36</v>
      </c>
      <c r="F7" s="99">
        <v>47</v>
      </c>
      <c r="G7" s="97">
        <v>3044</v>
      </c>
      <c r="H7" s="98">
        <v>565</v>
      </c>
      <c r="I7" s="99">
        <v>1002</v>
      </c>
      <c r="J7" s="69" t="s">
        <v>87</v>
      </c>
      <c r="K7" s="38" t="s">
        <v>12</v>
      </c>
    </row>
    <row r="8" spans="1:11" s="34" customFormat="1" ht="10.9" customHeight="1" x14ac:dyDescent="0.2">
      <c r="A8" s="35" t="s">
        <v>56</v>
      </c>
      <c r="B8" s="40" t="s">
        <v>54</v>
      </c>
      <c r="C8" s="74">
        <v>1907.193</v>
      </c>
      <c r="D8" s="97">
        <v>119.93</v>
      </c>
      <c r="E8" s="98">
        <v>125</v>
      </c>
      <c r="F8" s="99">
        <v>156</v>
      </c>
      <c r="G8" s="97">
        <v>154</v>
      </c>
      <c r="H8" s="98">
        <v>134</v>
      </c>
      <c r="I8" s="99">
        <v>96</v>
      </c>
      <c r="J8" s="32" t="s">
        <v>87</v>
      </c>
      <c r="K8" s="38" t="s">
        <v>13</v>
      </c>
    </row>
    <row r="9" spans="1:11" s="34" customFormat="1" ht="10.9" customHeight="1" x14ac:dyDescent="0.2">
      <c r="A9" s="37" t="s">
        <v>57</v>
      </c>
      <c r="B9" s="40" t="s">
        <v>54</v>
      </c>
      <c r="C9" s="74">
        <v>8985.982</v>
      </c>
      <c r="D9" s="97">
        <v>448.25</v>
      </c>
      <c r="E9" s="98">
        <v>425</v>
      </c>
      <c r="F9" s="99">
        <v>425</v>
      </c>
      <c r="G9" s="97">
        <v>537</v>
      </c>
      <c r="H9" s="98">
        <v>429</v>
      </c>
      <c r="I9" s="99">
        <v>338</v>
      </c>
      <c r="J9" s="32" t="s">
        <v>87</v>
      </c>
      <c r="K9" s="38" t="s">
        <v>25</v>
      </c>
    </row>
    <row r="10" spans="1:11" s="34" customFormat="1" ht="10.9" customHeight="1" x14ac:dyDescent="0.2">
      <c r="A10" s="37" t="s">
        <v>78</v>
      </c>
      <c r="B10" s="40" t="s">
        <v>54</v>
      </c>
      <c r="C10" s="74">
        <v>21574.5677</v>
      </c>
      <c r="D10" s="97" t="s">
        <v>72</v>
      </c>
      <c r="E10" s="98" t="s">
        <v>72</v>
      </c>
      <c r="F10" s="99" t="s">
        <v>72</v>
      </c>
      <c r="G10" s="97" t="s">
        <v>72</v>
      </c>
      <c r="H10" s="98" t="s">
        <v>72</v>
      </c>
      <c r="I10" s="99" t="s">
        <v>72</v>
      </c>
      <c r="J10" s="32" t="s">
        <v>87</v>
      </c>
      <c r="K10" s="38" t="s">
        <v>83</v>
      </c>
    </row>
    <row r="11" spans="1:11" s="34" customFormat="1" ht="10.9" customHeight="1" x14ac:dyDescent="0.2">
      <c r="A11" s="35" t="s">
        <v>59</v>
      </c>
      <c r="B11" s="40" t="s">
        <v>54</v>
      </c>
      <c r="C11" s="74">
        <v>17141.243400000003</v>
      </c>
      <c r="D11" s="97">
        <v>1375.546</v>
      </c>
      <c r="E11" s="98">
        <v>3698.346</v>
      </c>
      <c r="F11" s="99">
        <v>4917.8040000000001</v>
      </c>
      <c r="G11" s="97">
        <v>1903.9880000000001</v>
      </c>
      <c r="H11" s="98">
        <v>4400.0159999999996</v>
      </c>
      <c r="I11" s="99">
        <v>3877.875</v>
      </c>
      <c r="J11" s="32" t="s">
        <v>87</v>
      </c>
      <c r="K11" s="38" t="s">
        <v>14</v>
      </c>
    </row>
    <row r="12" spans="1:11" s="34" customFormat="1" ht="10.9" customHeight="1" x14ac:dyDescent="0.2">
      <c r="A12" s="35" t="s">
        <v>60</v>
      </c>
      <c r="B12" s="40" t="s">
        <v>54</v>
      </c>
      <c r="C12" s="74">
        <v>12903.075999999999</v>
      </c>
      <c r="D12" s="97">
        <v>491.68</v>
      </c>
      <c r="E12" s="98">
        <v>74.95</v>
      </c>
      <c r="F12" s="98" t="s">
        <v>72</v>
      </c>
      <c r="G12" s="97">
        <v>347.13099999999997</v>
      </c>
      <c r="H12" s="98">
        <v>19.600000000000001</v>
      </c>
      <c r="I12" s="99">
        <v>42.484999999999999</v>
      </c>
      <c r="J12" s="32" t="s">
        <v>87</v>
      </c>
      <c r="K12" s="38" t="s">
        <v>84</v>
      </c>
    </row>
    <row r="13" spans="1:11" s="34" customFormat="1" ht="10.9" customHeight="1" x14ac:dyDescent="0.2">
      <c r="A13" s="35" t="s">
        <v>61</v>
      </c>
      <c r="B13" s="40" t="s">
        <v>54</v>
      </c>
      <c r="C13" s="75">
        <v>90547.205999999991</v>
      </c>
      <c r="D13" s="97" t="s">
        <v>72</v>
      </c>
      <c r="E13" s="98" t="s">
        <v>72</v>
      </c>
      <c r="F13" s="99">
        <v>0.72</v>
      </c>
      <c r="G13" s="97" t="s">
        <v>72</v>
      </c>
      <c r="H13" s="98" t="s">
        <v>72</v>
      </c>
      <c r="I13" s="99">
        <v>1.5960000000000001</v>
      </c>
      <c r="J13" s="32" t="s">
        <v>87</v>
      </c>
      <c r="K13" s="38" t="s">
        <v>15</v>
      </c>
    </row>
    <row r="14" spans="1:11" s="34" customFormat="1" ht="10.9" customHeight="1" x14ac:dyDescent="0.2">
      <c r="A14" s="35" t="s">
        <v>62</v>
      </c>
      <c r="B14" s="40" t="s">
        <v>54</v>
      </c>
      <c r="C14" s="75">
        <v>1445.0915</v>
      </c>
      <c r="D14" s="97">
        <v>82.929000000000002</v>
      </c>
      <c r="E14" s="98">
        <v>118.139</v>
      </c>
      <c r="F14" s="99">
        <v>240.14500000000001</v>
      </c>
      <c r="G14" s="97">
        <v>45.003999999999998</v>
      </c>
      <c r="H14" s="98">
        <v>75.23</v>
      </c>
      <c r="I14" s="99">
        <v>77.466999999999999</v>
      </c>
      <c r="J14" s="32" t="s">
        <v>87</v>
      </c>
      <c r="K14" s="38" t="s">
        <v>23</v>
      </c>
    </row>
    <row r="15" spans="1:11" s="34" customFormat="1" ht="10.9" customHeight="1" x14ac:dyDescent="0.2">
      <c r="A15" s="35" t="s">
        <v>63</v>
      </c>
      <c r="B15" s="40" t="s">
        <v>54</v>
      </c>
      <c r="C15" s="144">
        <v>13249.749</v>
      </c>
      <c r="D15" s="97">
        <v>1305.431</v>
      </c>
      <c r="E15" s="98">
        <v>1101.377</v>
      </c>
      <c r="F15" s="99">
        <v>1111.4069999999999</v>
      </c>
      <c r="G15" s="97">
        <v>1276.3530000000001</v>
      </c>
      <c r="H15" s="98">
        <v>896.20799999999997</v>
      </c>
      <c r="I15" s="99">
        <v>1001.638</v>
      </c>
      <c r="J15" s="32" t="s">
        <v>87</v>
      </c>
      <c r="K15" s="38" t="s">
        <v>16</v>
      </c>
    </row>
    <row r="16" spans="1:11" s="34" customFormat="1" ht="10.9" customHeight="1" x14ac:dyDescent="0.2">
      <c r="A16" s="35" t="s">
        <v>64</v>
      </c>
      <c r="B16" s="40" t="s">
        <v>54</v>
      </c>
      <c r="C16" s="75">
        <v>761.28799999999978</v>
      </c>
      <c r="D16" s="97">
        <v>237.58600000000001</v>
      </c>
      <c r="E16" s="98">
        <v>16.751000000000001</v>
      </c>
      <c r="F16" s="99">
        <v>13.603</v>
      </c>
      <c r="G16" s="97">
        <v>557.85400000000004</v>
      </c>
      <c r="H16" s="98">
        <v>39.719000000000001</v>
      </c>
      <c r="I16" s="99">
        <v>18.603999999999999</v>
      </c>
      <c r="J16" s="32" t="s">
        <v>87</v>
      </c>
      <c r="K16" s="38" t="s">
        <v>17</v>
      </c>
    </row>
    <row r="17" spans="1:11" s="34" customFormat="1" ht="10.9" customHeight="1" x14ac:dyDescent="0.2">
      <c r="A17" s="35" t="s">
        <v>65</v>
      </c>
      <c r="B17" s="41" t="s">
        <v>118</v>
      </c>
      <c r="C17" s="75">
        <v>161911.329</v>
      </c>
      <c r="D17" s="97">
        <v>13165.651</v>
      </c>
      <c r="E17" s="98">
        <v>12589.272000000001</v>
      </c>
      <c r="F17" s="99">
        <v>13939.308999999999</v>
      </c>
      <c r="G17" s="97">
        <v>17107.581999999999</v>
      </c>
      <c r="H17" s="98">
        <v>12702.134</v>
      </c>
      <c r="I17" s="99">
        <v>11874.171</v>
      </c>
      <c r="J17" s="33" t="s">
        <v>86</v>
      </c>
      <c r="K17" s="38" t="s">
        <v>18</v>
      </c>
    </row>
    <row r="18" spans="1:11" s="34" customFormat="1" ht="10.9" customHeight="1" x14ac:dyDescent="0.2">
      <c r="A18" s="35" t="s">
        <v>67</v>
      </c>
      <c r="B18" s="41" t="s">
        <v>66</v>
      </c>
      <c r="C18" s="75">
        <v>1610995.145</v>
      </c>
      <c r="D18" s="97">
        <v>144560.15</v>
      </c>
      <c r="E18" s="98">
        <v>174912.48499999999</v>
      </c>
      <c r="F18" s="99">
        <v>157631.54999999999</v>
      </c>
      <c r="G18" s="97">
        <v>148196.60999999999</v>
      </c>
      <c r="H18" s="98">
        <v>158312.6</v>
      </c>
      <c r="I18" s="99">
        <v>157499.73000000001</v>
      </c>
      <c r="J18" s="33" t="s">
        <v>22</v>
      </c>
      <c r="K18" s="38" t="s">
        <v>19</v>
      </c>
    </row>
    <row r="19" spans="1:11" s="34" customFormat="1" ht="10.9" customHeight="1" x14ac:dyDescent="0.2">
      <c r="A19" s="35" t="s">
        <v>68</v>
      </c>
      <c r="B19" s="41" t="s">
        <v>66</v>
      </c>
      <c r="C19" s="75">
        <v>253657.59</v>
      </c>
      <c r="D19" s="97">
        <v>17298.53</v>
      </c>
      <c r="E19" s="98">
        <v>13730.05</v>
      </c>
      <c r="F19" s="99">
        <v>23293.81</v>
      </c>
      <c r="G19" s="97">
        <v>12727.94</v>
      </c>
      <c r="H19" s="98">
        <v>13187.15</v>
      </c>
      <c r="I19" s="99">
        <v>11913.87</v>
      </c>
      <c r="J19" s="33" t="s">
        <v>22</v>
      </c>
      <c r="K19" s="38" t="s">
        <v>24</v>
      </c>
    </row>
    <row r="20" spans="1:11" s="34" customFormat="1" ht="10.9" customHeight="1" x14ac:dyDescent="0.2">
      <c r="A20" s="35" t="s">
        <v>69</v>
      </c>
      <c r="B20" s="41" t="s">
        <v>66</v>
      </c>
      <c r="C20" s="75">
        <v>5588.58</v>
      </c>
      <c r="D20" s="97">
        <v>36.14</v>
      </c>
      <c r="E20" s="98">
        <v>29.31</v>
      </c>
      <c r="F20" s="99">
        <v>33.57</v>
      </c>
      <c r="G20" s="97">
        <v>867.24</v>
      </c>
      <c r="H20" s="98">
        <v>797.65</v>
      </c>
      <c r="I20" s="99">
        <v>753.86</v>
      </c>
      <c r="J20" s="33" t="s">
        <v>22</v>
      </c>
      <c r="K20" s="38" t="s">
        <v>20</v>
      </c>
    </row>
    <row r="21" spans="1:11" s="34" customFormat="1" ht="10.9" customHeight="1" x14ac:dyDescent="0.2">
      <c r="A21" s="35" t="s">
        <v>52</v>
      </c>
      <c r="B21" s="41" t="s">
        <v>58</v>
      </c>
      <c r="C21" s="75">
        <v>240269</v>
      </c>
      <c r="D21" s="97">
        <v>15036</v>
      </c>
      <c r="E21" s="98">
        <v>15331</v>
      </c>
      <c r="F21" s="99">
        <v>21907</v>
      </c>
      <c r="G21" s="97">
        <v>9582</v>
      </c>
      <c r="H21" s="98">
        <v>11818</v>
      </c>
      <c r="I21" s="99">
        <v>11758</v>
      </c>
      <c r="J21" s="33" t="s">
        <v>9</v>
      </c>
      <c r="K21" s="38" t="s">
        <v>1</v>
      </c>
    </row>
    <row r="22" spans="1:11" s="34" customFormat="1" ht="10.9" customHeight="1" x14ac:dyDescent="0.2">
      <c r="A22" s="35" t="s">
        <v>70</v>
      </c>
      <c r="B22" s="40" t="s">
        <v>58</v>
      </c>
      <c r="C22" s="75">
        <v>41750</v>
      </c>
      <c r="D22" s="97">
        <v>850</v>
      </c>
      <c r="E22" s="98">
        <v>2600</v>
      </c>
      <c r="F22" s="99">
        <v>4300</v>
      </c>
      <c r="G22" s="97">
        <v>4000</v>
      </c>
      <c r="H22" s="98">
        <v>3000</v>
      </c>
      <c r="I22" s="99">
        <v>5500</v>
      </c>
      <c r="J22" s="33" t="s">
        <v>9</v>
      </c>
      <c r="K22" s="38" t="s">
        <v>21</v>
      </c>
    </row>
    <row r="23" spans="1:11" s="34" customFormat="1" ht="10.9" customHeight="1" x14ac:dyDescent="0.2">
      <c r="A23" s="81" t="s">
        <v>71</v>
      </c>
      <c r="B23" s="42" t="s">
        <v>58</v>
      </c>
      <c r="C23" s="76">
        <v>733813</v>
      </c>
      <c r="D23" s="100">
        <v>65902</v>
      </c>
      <c r="E23" s="101">
        <v>90297</v>
      </c>
      <c r="F23" s="102">
        <v>107803</v>
      </c>
      <c r="G23" s="100">
        <v>66563</v>
      </c>
      <c r="H23" s="101">
        <v>61472.2</v>
      </c>
      <c r="I23" s="102">
        <v>107544</v>
      </c>
      <c r="J23" s="45" t="s">
        <v>9</v>
      </c>
      <c r="K23" s="39" t="s">
        <v>85</v>
      </c>
    </row>
  </sheetData>
  <mergeCells count="5">
    <mergeCell ref="C3:I3"/>
    <mergeCell ref="A1:K1"/>
    <mergeCell ref="A2:K2"/>
    <mergeCell ref="J3:J4"/>
    <mergeCell ref="B3:B4"/>
  </mergeCells>
  <phoneticPr fontId="0" type="noConversion"/>
  <printOptions horizontalCentered="1"/>
  <pageMargins left="0.18" right="0.1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T-01</vt:lpstr>
      <vt:lpstr>T-02</vt:lpstr>
      <vt:lpstr>Т-03</vt:lpstr>
      <vt:lpstr> T-04</vt:lpstr>
      <vt:lpstr>Т-05</vt:lpstr>
      <vt:lpstr>Т-06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LenceN</dc:creator>
  <cp:lastModifiedBy>Magdelina Talevska</cp:lastModifiedBy>
  <cp:lastPrinted>2017-05-16T08:49:10Z</cp:lastPrinted>
  <dcterms:created xsi:type="dcterms:W3CDTF">2002-04-03T12:45:09Z</dcterms:created>
  <dcterms:modified xsi:type="dcterms:W3CDTF">2019-08-15T08:05:59Z</dcterms:modified>
</cp:coreProperties>
</file>